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avedrecs" sheetId="1" r:id="rId1"/>
  </sheets>
  <definedNames/>
  <calcPr fullCalcOnLoad="1"/>
</workbook>
</file>

<file path=xl/sharedStrings.xml><?xml version="1.0" encoding="utf-8"?>
<sst xmlns="http://schemas.openxmlformats.org/spreadsheetml/2006/main" count="1981" uniqueCount="420">
  <si>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</si>
  <si>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</si>
  <si>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</si>
  <si>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</si>
  <si>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</si>
  <si>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</si>
  <si>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</si>
  <si>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</si>
  <si>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</si>
  <si>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</si>
  <si>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</si>
  <si>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</si>
  <si>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</si>
  <si>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</si>
  <si>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</si>
  <si>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</si>
  <si>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</si>
  <si>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</si>
  <si>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</si>
  <si>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</si>
  <si>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</si>
  <si>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</si>
  <si>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</si>
  <si>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</si>
  <si>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</si>
  <si>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</si>
  <si>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</si>
  <si>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</si>
  <si>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</si>
  <si>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</si>
  <si>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</si>
  <si>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</si>
  <si>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</si>
  <si>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</si>
  <si>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</si>
  <si>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</si>
  <si>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</si>
  <si>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</si>
  <si>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</si>
  <si>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</si>
  <si>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</si>
  <si>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</si>
  <si>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</si>
  <si>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</si>
  <si>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</si>
  <si>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</si>
  <si>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</si>
  <si>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</si>
  <si>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</si>
  <si>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</si>
  <si>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</si>
  <si>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</si>
  <si>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</si>
  <si>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</si>
  <si>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</si>
  <si>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</si>
  <si>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</si>
  <si>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</si>
  <si>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</si>
  <si>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</si>
  <si>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</si>
  <si>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</si>
  <si>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</si>
  <si>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</si>
  <si>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</si>
  <si>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</si>
  <si>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</si>
  <si>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</si>
  <si>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</si>
  <si>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</si>
  <si>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</si>
  <si>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</si>
  <si>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</si>
  <si>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Rahman, DEA</t>
  </si>
  <si>
    <t/>
  </si>
  <si>
    <t>Abdel Rahman, Dina E.</t>
  </si>
  <si>
    <t>Predictors of family violence through the COVID-19 pandemic: Structural equation modeling</t>
  </si>
  <si>
    <t>JOURNAL OF PUBLIC AFFAIRS</t>
  </si>
  <si>
    <t>Article</t>
  </si>
  <si>
    <t>There has been much talk, globally and locally, about family violence during the COVID-19 pandemic. Family violence has received increasing interest from the researchers in many different fields, while family violence during the COVID-19 pandemic outbreak still needs researchers' attention to investigate its predictors and detect the prevalence among family members through this health crisis. This study aimed to investigate the spread of family violence and detect the predictors of it with the applied advanced statistical procedure, structural equation modeling (SEM). The researchers prepared the family violence scale that consisted of 21 items, and applied it in a random sample that consisted of (312) individual. The finding indicated that there are high levels of family violence, violence between spouses, violence from parents to children, and sibling violence. As well as, the findings found that the years of marriage are statistically significant of violence between spouses, violence from parents to children, and sibling violence, and the total score of the family violence. As well as, sex is a statistically significant predictor of violence between spouses. While the educational level, age, and income level did not predict violence (total score or dimensions). Based on the results of the current study, counseling programs to reduce family violence and psychotherapy programs to reduce the negative effects of family violence on parents and children must be planned. Therefore, the role of traditional and online family counseling and psychotherapy must be activated in light of the outbreak of the COVID-19 pandemic.</t>
  </si>
  <si>
    <t>[Abdel Rahman, Dina E.] Port Said Univ, Dept Psychol, Port Said, Egypt</t>
  </si>
  <si>
    <t>Egyptian Knowledge Bank (EKB); Port Said University</t>
  </si>
  <si>
    <t>Rahman, DEA (corresponding author), Port Said Univ, Dept Psychol, Port Said, Egypt.</t>
  </si>
  <si>
    <t>dr.dina53@yahoo.com</t>
  </si>
  <si>
    <t>NOV</t>
  </si>
  <si>
    <t>e2626</t>
  </si>
  <si>
    <t>10.1002/pa.2626</t>
  </si>
  <si>
    <t>JAN 2021</t>
  </si>
  <si>
    <t>2023-09-21</t>
  </si>
  <si>
    <t>WOS:000611861100001</t>
  </si>
  <si>
    <t>Zarad, CA; Mohamed, MH; Shanab, WSA</t>
  </si>
  <si>
    <t>Ali Zarad, Carmen; Mohamed, Mohamed Hafez; Shanab, Waleed Said Abo</t>
  </si>
  <si>
    <t>Role of uterine artery Doppler in assessment of unexplained infertility</t>
  </si>
  <si>
    <t>EGYPTIAN JOURNAL OF RADIOLOGY AND NUCLEAR MEDICINE</t>
  </si>
  <si>
    <t>Background: The study aimed to compare the values of uterine artery Doppler indices including resistance index (RI), pulsatility index (PI), and systolic/diastolic (S/D) ratios in fertile female and female with unexplained infertility and investigate their association with unexplained infertility. This study included 70 women divided into two groups. Study group included 40 women with unexplained infertility and control group included 30 fertile women. Results: The mean ages of study and control groups were 26.9 and 28.5 years respectively. In infertile group, the mean values of uterine arteries resistance index (RI), pulsatility index (PI), and systolic/diastolic (S/D) ratios were 0.9, 2.9, and 8.0 respectively. In the fertile control group, mean RI and PI values and S/D ratio were 0.6, 1.5, and 2.7 respectively. There was statistically significant difference as regards RI, PI, and S/D ratios between study and control groups. The best cut off values of RI, PI, and S/D ratios for predicting increased uterine blood flow impedance were more than 0.67, 1.95, and 3 respectively with sensitivity of 100%, 95%, and 100% respectively, specificity of 96.7%, 86.7%, and 96.7% respectively, and diagnostic accuracy of 98.6%, 91.42%, and 98.57% respectively. Conclusion: Uterine artery Doppler indices mean values were higher in unexplained infertility women than fertile women. Uterine artery Doppler indices have high sensitivity and specificity for diagnosis of high uterine blood flow impedance. High uterine blood flow impedance diagnosed by uterine artery Doppler may contribute in the etiology of unexplained infertility. Uterine artery Doppler should be included in investigation of unexplained infertility.</t>
  </si>
  <si>
    <t>[Ali Zarad, Carmen; Shanab, Waleed Said Abo] Port Said Univ, Diagnost Radiol, Fac Med, Port Said, Egypt; [Mohamed, Mohamed Hafez] Port Said Univ, Gynecol &amp; Obstet, Fac Med, Port Said, Egypt</t>
  </si>
  <si>
    <t>Egyptian Knowledge Bank (EKB); Port Said University; Egyptian Knowledge Bank (EKB); Port Said University</t>
  </si>
  <si>
    <t>Zarad, CA (corresponding author), Port Said Univ, Diagnost Radiol, Fac Med, Port Said, Egypt.</t>
  </si>
  <si>
    <t>carmenali79@yahoo.com</t>
  </si>
  <si>
    <t>FEB 18</t>
  </si>
  <si>
    <t>10.1186/s43055-021-00430-3</t>
  </si>
  <si>
    <t>WOS:000621085500003</t>
  </si>
  <si>
    <t>Elkashif, MML</t>
  </si>
  <si>
    <t>Elkashif, Mirfat Mohamed Labib</t>
  </si>
  <si>
    <t>Prevalence of Postpartum Depression, Associated Factors, Social Support, and Professional Assistance: A Cross-Sectional Study in Port Said, Egypt</t>
  </si>
  <si>
    <t>INTERNATIONAL JOURNAL OF CHILDBIRTH</t>
  </si>
  <si>
    <t>INTRODUCTION: Postpartum depression is a mental illness that affects post-childbirth mothers. It is associated with psychological and social risk factors such as negative childhood experiences and pregnancy and childbirth problems. Postpartum depression has not been a focus of concern in Egypt. Therefore, this study aimed to identify the prevalence of postpartum depression, its associated factors, social support, and professional assistance in Port Said, Egypt. METHODOLOGY: A random sampling strategy was used to select 540 women ten weeks postpartum. Data were collected using a questionnaire during an interview to identify potential risk factors for postpartum depression. The modified Arabic version of the Edinburgh Postpartum Depression Scale was used to assess symptoms of postpartum depression which is a multidimensional measure of social communication. Statistical analysis was completed using SPSS 25.0. software. RESULTS: It was found that 24.4% of women were at risk for postpartum depression. Social support from family and friends was significantly associated with mitigation of postpartum depression. CONCLUSION: This study affirmed postpartum depression was a common health problem among 540 women who gave birth in Port Said, Egypt. Early detection and efficient screening methods to detect postpartum depression should be applied, especially in areas with a high risk for this condition. Early detection may prevent complications for mothers, babies, and families.</t>
  </si>
  <si>
    <t>[Elkashif, Mirfat Mohamed Labib] Prince Sattam Bin Abdulaziz Univ, Coll Appl Med Sci Wadi Alddawasir, Dept Nursing Sci, Wadi Ad Dawasir 18616, Saudi Arabia</t>
  </si>
  <si>
    <t>Prince Sattam Bin Abdulaziz University</t>
  </si>
  <si>
    <t>Elkashif, MML (corresponding author), Port Said Univ, Dept Nursing Sci, Fac Nursing Matern Obstet &amp; Gynecol, Port Said 42526, Egypt.</t>
  </si>
  <si>
    <t>drmirfat_k@yahoo.com</t>
  </si>
  <si>
    <t>10.1891/IJC-2021-0009</t>
  </si>
  <si>
    <t>WOS:000769791700006</t>
  </si>
  <si>
    <t>El-Refaie, W; Hassan, M; Abdelhafez, MS</t>
  </si>
  <si>
    <t>El-Refaie, Waleed; Hassan, Mohamed; Abdelhafez, Mohamed Sayed</t>
  </si>
  <si>
    <t>Myomectomy during cesarean section: A retrospective cohort study</t>
  </si>
  <si>
    <t>JOURNAL OF GYNECOLOGY OBSTETRICS AND HUMAN REPRODUCTION</t>
  </si>
  <si>
    <t>Objective: To evaluate the value of myomectomy during delivery by cesarean section (CS) in pregnant women with uterine fibroids. Methods: Retrospective cohort study of pregnant women diagnosed to have uterine fibroids during index pregnancy. Women who underwent myomectomy during CS (study group; n = 91) were compared with women in whom myomectomy was not performed during CS (control group; n = 87). Results: No significant difference between both groups in the amount of blood transfusion and postoperative hemoglobin level. The operative time was significantly higher in the myomectomy group than in the control group (80.22 +/- 13.06 vs 56.67 +/- 8.85 min; P &lt; 0.001). Also, the postoperative hospital stay period was significantly higher in the myomectomy group (P&lt; 0.001). Conclusion: Myomectomy during CS can be performed safely without increase in the peripartum maternal morbidities. It only may prolong the operative time and postoperative hospital stay period but it may have many benefits including avoiding another operation to remove fibroids. (C) 2020 Elsevier Masson SAS. All rights reserved.</t>
  </si>
  <si>
    <t>[El-Refaie, Waleed] Port Said Univ, Dept Obstet &amp; Gynecol, Port Said, Egypt; [Hassan, Mohamed; Abdelhafez, Mohamed Sayed] Mansoura Univ, Dept Obstet &amp; Gynecol, Mansoura, Egypt</t>
  </si>
  <si>
    <t>Egyptian Knowledge Bank (EKB); Port Said University; Egyptian Knowledge Bank (EKB); Mansoura University</t>
  </si>
  <si>
    <t>Abdelhafez, MS (corresponding author), Mansoura Univ Hosp, Dept Obstet &amp; Gynecol, Elgomhouria St, Mansoura 35111, Dakahlia, Egypt.</t>
  </si>
  <si>
    <t>msabdelhafez@gmail.com</t>
  </si>
  <si>
    <t>DEC</t>
  </si>
  <si>
    <t>10.1016/j.jogoh.2020.101900</t>
  </si>
  <si>
    <t>WOS:000591544600019</t>
  </si>
  <si>
    <t>Eid, MI; Abdelhafez, MS; Ei-refaie, W; Ei-Zayadi, AA; Samir, K; Abdelrazik, MM; Thabet, M; Wageh, A; Fyala, EA; Abdeldayem, Y; Badawy, A</t>
  </si>
  <si>
    <t>Eid, Mohamed Ibrahem; Abdelhafez, Mohamed Sayed; Ei-refaie, Waleed; Ei-Zayadi, Ahmed A.; Samir, Khaled; Abdelrazik, Mahmoud Mohamed; Thabet, Mahmoud; Wageh, Alaa; Fyala, Emad Ahmed; Abdeldayem, Yasser; Badawy, Ahmed</t>
  </si>
  <si>
    <t>Timing of initiation of low-molecular-weight heparin administration in pregnant women with antiphospholipid syndrome: a randomized clinical trial of efficacy and safety</t>
  </si>
  <si>
    <t>INTERNATIONAL JOURNAL OF WOMENS HEALTH</t>
  </si>
  <si>
    <t>Objective: We aimed to evaluate the effect of different timing of initiation of low-molecular-weight heparin (LMWH) administration on the pregnancy outcomes in women with antiphospholipid syndrome (APS). Materials and methods: A randomized controlled study was conducted on women with obstetrical APS. All participants were randomly divided at documentation of positive pregnancy test into two groups; early initiation group in which LMWH therapy was started once positive pregnancy test was established (in the fifth week of gestation), and later initiation group in which LMWH therapy was started after sonographic confirmation of fetal cardiac pulsation (in the seventh week of gestation). In both groups, LMWH (enoxaparin) was given at a dose of 40 mg/day subcutaneously and the therapy continued until end of pregnancy. The primary outcome measure was ongoing pregnancy rate and the secondary outcome measures were fetal loss, live birth rate, preterm labor before 34 weeks of gestation, intrauterine growth restriction (IUGR), and congenital fetal malformations. Results: Ninety-four women (48 in the early initiation group and 46 in the later initiation group) were subjected to final analysis. The ongoing pregnancy rate was significantly higher in the early initiation group than in the later initiation group (81.2% vs 60.9%; P=0.040). However, both groups were similar in the incidences of fetal loss, preterm labor before 34 weeks of gestation, and IUGR, and live birth rate. No recorded congenital fetal malformations in both groups. Conclusion: Early administration of LMWH for pregnant women with obstetrical APS reduces early pregnancy loss, but does not affect the incidence of late obstetrical complications.</t>
  </si>
  <si>
    <t>[Eid, Mohamed Ibrahem; Abdelhafez, Mohamed Sayed; Ei-Zayadi, Ahmed A.; Samir, Khaled; Abdelrazik, Mahmoud Mohamed; Thabet, Mahmoud; Wageh, Alaa; Fyala, Emad Ahmed; Abdeldayem, Yasser; Badawy, Ahmed] Mansoura Univ, Dept Obstet &amp; Gynecol, Mansoura, Egypt; [Ei-refaie, Waleed] Port Said Univ, Dept Obstet &amp; Gynecol, Port Said, Egypt</t>
  </si>
  <si>
    <t>Egyptian Knowledge Bank (EKB); Mansoura University; Egyptian Knowledge Bank (EKB); Port Said University</t>
  </si>
  <si>
    <t>10.2147/IJWH.S193293</t>
  </si>
  <si>
    <t>WOS:000456418300001</t>
  </si>
  <si>
    <t>Al-Zahrani, A; Almutairi, W; Elsaba, H; Alzahrani, S; Alzahrani, S; Althobaiti, L; Turkestani, O</t>
  </si>
  <si>
    <t>Al-Zahrani, Ahlam; Almutairi, Wedad; Elsaba, Howaida; Alzahrani, Sanaa; Alzahrani, Shouq; Althobaiti, Linah; Turkestani, Ohoud</t>
  </si>
  <si>
    <t>Primiparous Adaptation with Postpartum Health Issues in Jeddah City, Kingdom of Saudi Arabia: A Quantitative Study</t>
  </si>
  <si>
    <t>NURSING REPORTS</t>
  </si>
  <si>
    <t>Background: The postpartum or puerperium period is the first 6 weeks after giving birth to an infant. The postpartum period can have negative implications, especially in first-time mothers. With their transition into motherhood, new mothers adopt new lifestyles, which can affect their physical wellbeing. Childbirth has physical, psychological, and emotional effects on women as they try to adapt to their new roles in order to get through this period with no or minimal health issues. Study Aim: The current study aims to explore primiparous adaptations with postpartum health issues in Jeddah City at Kingdom of Saudi Arabia. Methods: The research design is quantitative cross-sectional. A structured questionnaire was developed to collect data in relation to depression and weight gain, which consider the most common postpartum health issues. The inclusion criteria of the participants are: primipara, 2 to 6 months postpartum, and living in Jeddah. Results: 140 participants were included in the study. Mothers gained approximately 9.2 kg within the fifth to ninth month after giving birth. Discussion: Postpartum weight retention is a primary challenge in the majority of primiparous mothers and results in reduced quality of life. Nurses were always available to answer questions related to the postpartum health issues and explained the expectations to the family members. Conclusions: Childbirth and the postpartum period for first-time mothers are crucial in their lives as they try to adapt to a new way of life. The postpartum period can have negative implications, especially in first-time mothers. With their transition into motherhood, new mothers adopt new lifestyles, which can affect their physical wellbeing. More research is needed to explore the impact of postpartum health issues in Saudi Arabia.</t>
  </si>
  <si>
    <t>[Al-Zahrani, Ahlam; Almutairi, Wedad; Alzahrani, Sanaa; Alzahrani, Shouq; Althobaiti, Linah; Turkestani, Ohoud] King Abdulaziz Univ, Fac Nursing, Matern &amp; Child Dept, Jeddah 21589, Saudi Arabia; [Elsaba, Howaida] Port Said Univ, Matern Obstetr &amp; Gynecol Nursing Dept, Fac Nursing, Port Said 32223, Egypt</t>
  </si>
  <si>
    <t>King Abdulaziz University; Egyptian Knowledge Bank (EKB); Port Said University</t>
  </si>
  <si>
    <t>Al-Zahrani, A (corresponding author), King Abdulaziz Univ, Fac Nursing, Matern &amp; Child Dept, Jeddah 21589, Saudi Arabia.</t>
  </si>
  <si>
    <t>aealzahrani@kau.edu.sa; walmutairi@kau.edu.sa; dr_howaidaamin@yahoo.com; sanaa8mz@gmail.com; shouqmalzahrani@gmail.com; lalthobaiti0001@stu.kau.edu.sa; ohoudtur@icloud.com</t>
  </si>
  <si>
    <t>10.3390/nursrep11040074</t>
  </si>
  <si>
    <t>WOS:000735556200001</t>
  </si>
  <si>
    <t>Meky, HK; Shaaban, MM; Ahmed, MR; Mohammed, TY</t>
  </si>
  <si>
    <t>Meky, Heba Kamal; Shaaban, Mohamed Mokhtar; Ahmed, Magdy Refaat; Mohammed, Tamer Yahia</t>
  </si>
  <si>
    <t>Prevalence of postpartum depression regarding mode of delivery: a cross-sectional study</t>
  </si>
  <si>
    <t>JOURNAL OF MATERNAL-FETAL &amp; NEONATAL MEDICINE</t>
  </si>
  <si>
    <t>Purpose:To explore the prevalence of postpartum depression (PPD), as well as the relationship between delivery mode and postpartum depression among postnatal women utilizing the Arabic validated version of the Edinburgh Postnatal Depression Scale (EPDS). Materials and methods:412 women with singleton gestation during their 3rd trimester without medical or psychological problems preceding or during pregnancy were included. All pregnant women were asked to fill out the Arabic version of Edinburgh Postnatal Depression Scale. Only women with EPDS score &lt;13 during pregnancy were allowed to complete the study. 370 women were asked to repeat the EPDS at 8 and 16 weeks postnatal. The patients were divided into three groups according to their delivery mode; normal vaginal delivery, emergency or elective caesarian section. Results:Prevalence of postpartum depression was found to be significantly higher in emergency caesarian section group at the 8th and 16th postnatal weeks (25% and 19%, respectively) when compared to elective caesarian section group (21% and 13%, respectively) or normal vaginal delivery group (7% and 1.7%, respectively). The mean score of the EPDS in the normal vaginal delivery group at both assessments was significantly lower than those of the emergency and elective caesarian section groups. Conclusions:There was a strong relation between delivery mode and postpartum depression. Emergency CS showed a stronger correlation than elective caesarian section.</t>
  </si>
  <si>
    <t>[Meky, Heba Kamal] Port Said Univ, Dept Mental Hlth, Fac Educ, Port Said, Egypt; [Shaaban, Mohamed Mokhtar; Ahmed, Magdy Refaat; Mohammed, Tamer Yahia] Suez Canal Univ, Dept Obstet &amp; Gynecol, Fac Med, Ismailia, Egypt</t>
  </si>
  <si>
    <t>Egyptian Knowledge Bank (EKB); Port Said University; Egyptian Knowledge Bank (EKB); Suez Canal University</t>
  </si>
  <si>
    <t>Ahmed, MR (corresponding author), Suez Canal Univ, Fac Med, Round Rd, Ismailia 41111, Egypt.</t>
  </si>
  <si>
    <t>dr_magdygyn@yahoo.com</t>
  </si>
  <si>
    <t>OCT 1</t>
  </si>
  <si>
    <t>10.1080/14767058.2019.1571572</t>
  </si>
  <si>
    <t>WOS:000558442700013</t>
  </si>
  <si>
    <t>Khashaba, M; Arafa, M; Elsalkh, E; Hemida, R; Kandil, W</t>
  </si>
  <si>
    <t>Khashaba, Marwa; Arafa, Mohammad; Elsalkh, Eman; Hemida, Reda; Kandil, Wagiha</t>
  </si>
  <si>
    <t>Morphological Features and Immunohistochemical Expression of p57Kip2 in Early Molar Pregnancies and Their Relations to the Progression to Persistent Trophoblastic Disease</t>
  </si>
  <si>
    <t>JOURNAL OF PATHOLOGY AND TRANSLATIONAL MEDICINE</t>
  </si>
  <si>
    <t>Background: Although the morphological features characteristic of products of conception specimens including molar pregnancies are well described, substantial histopathological similarities are observed between the different entities, especially in cases of early pregnancies. Furthermore, there are no current solid criteria that could predict cases with progression to persistent gestational trophoblastic disease. In this study, we aimed to determine the most specific histopathological and immunohistochemical features required for accurate diagnosis that can reliably predict the clinical behavior. Methods: Sixty-five cases of products of conception were reviewed clinically and pathologically, and any progression to persistent gestational trophoblastic disease (GTD), if present, was noted. Pathological assessment of the archival material included re-cut sections of 5 ae m in thickness, routine staining with hematoxylin and eosin and immunohistochemical staining of p57Kip2. Results: Certain histopathological criteria were found to be significant in differentiation between complete hydatidiform mole (CHM) and partial hydatidiform mole including villous shape and outline, villous trophoblast hyperplasia, and atypia in extravillous trophoblasts. There were no significant differences in any morphological or immunohistochemical features between cases with or without subsequent development of GTD. Conclusions: Histopathological diagnosis of molar pregnancy remains problematic especially in early gestation. Their diagnosis should be stated after a constellation of specific histopathological criteria in order not to miss CHM. p57Kip2 immunohistochemistry is of great value in diagnosis of cases that had equivocal morphology by histopathological examination. However, there were no significant features to predict cases that subsequently developed persistent GTD.</t>
  </si>
  <si>
    <t>[Khashaba, Marwa] Port Said Univ, Fac Med, Dept Pathol, Port Said, Egypt; [Arafa, Mohammad; Elsalkh, Eman; Kandil, Wagiha] Mansoura Univ, Fac Med, Dept Pathol, Mansoura 35516, Egypt; [Hemida, Reda] Mansoura Univ, Fac Med, Dept Obstet &amp; Gynecol, Mansoura, Egypt</t>
  </si>
  <si>
    <t>Egyptian Knowledge Bank (EKB); Port Said University; Egyptian Knowledge Bank (EKB); Mansoura University; Egyptian Knowledge Bank (EKB); Mansoura University</t>
  </si>
  <si>
    <t>Arafa, M (corresponding author), Mansoura Univ, Fac Med, Dept Pathol, Mansoura 35516, Egypt.</t>
  </si>
  <si>
    <t>marafa8@yahoo.com</t>
  </si>
  <si>
    <t>JUL</t>
  </si>
  <si>
    <t>10.4132/jptm.2017.04.28</t>
  </si>
  <si>
    <t>WOS:000405799000006</t>
  </si>
  <si>
    <t>Ibrahim, AE; Hashem, H; Elhenawee, M; Saleh, H</t>
  </si>
  <si>
    <t>Ibrahim, Adel Ehab; Hashem, Hisham; Elhenawee, Magda; Saleh, Hanaa</t>
  </si>
  <si>
    <t>Core-shell particles and monolithic columns; tools for simultaneous LC analysis of avanafil, sildenafil, apomorphine, trazodone, yohimbine, tramadol and dapoxetine in pharmaceutical dosage forms, counterfeit products and human plasma</t>
  </si>
  <si>
    <t>RSC ADVANCES</t>
  </si>
  <si>
    <t>By 2025, it's estimated that 322 million males worldwide will suffer from sexual disorders. This can give an estimation for the size of the pharmaceutical and counterfeit products industry for the next few years. Meanwhile, green analytical chemistry forced itself to decrease the massive environmental pollution and hence new analytical methodologies are needed to replace the old ones that consume large amounts of hazardous solvents. In this research, two new methods were validated for determination of seven recognized drugs used in treatment of male impotence, premature ejaculation as well as enhancing sexual libido by HPLC on RP-C18 core-shell particulate and monolithic columns. The study was extended to compare the capabilities of those stationary phases to accommodate greener chromatography concepts without loss of efficiency. Both morphologies shortened the analysis time relative to the previously reported conventional HPLC methods by different approaches. Core-shell particles had higher efficiency in terms of theoretical plates' number and enhanced resolution power which enabled lower detection limits. However, the monolithic column had lower column backpressure which enabled the use of ethanol as a greener alternative solvent at even higher flow rates. The methods were finally applied successfully for the determination of drugs under study in pharmaceutical dosage forms, counterfeit products and in human plasma.</t>
  </si>
  <si>
    <t>[Ibrahim, Adel Ehab] Port Said Univ, Fac Pharm, Pharmaceut Analyt Chem Dept, Port Said, Egypt; [Hashem, Hisham; Elhenawee, Magda; Saleh, Hanaa] Zagazig Univ, Fac Pharm, Pharmaceut Analyt Chem Dept, Zagazig, Egypt</t>
  </si>
  <si>
    <t>Egyptian Knowledge Bank (EKB); Port Said University; Egyptian Knowledge Bank (EKB); Zagazig University</t>
  </si>
  <si>
    <t>Ibrahim, AE (corresponding author), Port Said Univ, Fac Pharm, Pharmaceut Analyt Chem Dept, Port Said, Egypt.</t>
  </si>
  <si>
    <t>pharmacist_adel_2005@yahoo.com</t>
  </si>
  <si>
    <t>JAN 8</t>
  </si>
  <si>
    <t>10.1039/c9ra08717f</t>
  </si>
  <si>
    <t>WOS:000507296300020</t>
  </si>
  <si>
    <t>Emam, RH; Ghattas, MH; Mesbah, NM; Abo-Elmatty, DM; Mehanna, ET</t>
  </si>
  <si>
    <t>Emam, Rana H.; Ghattas, Maivel H.; Mesbah, Noha M.; Abo-Elmatty, Dina M.; Mehanna, Eman T.</t>
  </si>
  <si>
    <t>Relation of locus 1p13 rs646776 polymorphism with the risk of preeclampsia</t>
  </si>
  <si>
    <t>HYPERTENSION IN PREGNANCY</t>
  </si>
  <si>
    <t>Objective: This study aimed to assess the relation of locus 1p13 rs646776 (T/C) polymorphism with preeclampsia in Egyptian women. Methods: The study included 100 healthy pregnant female subjects and 100 preeclampsia patients. The genotypes of the polymorphisms were assessed. Endothelin-1 level was determined in plasma. Results: The major T allele of the 1p13.3 genomic region rs646776 polymorphism had a higher frequency in preeclampsia patients. Carriers of C allele had significantly lower endothelin-1 levels, lower systolic and diastolic blood pressure, decreased proteinuria, and increased HDL-C in the patients. Conclusion: The rare C allele of rs646776 polymorphism in chromosomal locus 1p13.3 is associated with decreased risk of preeclampsia.</t>
  </si>
  <si>
    <t>[Emam, Rana H.; Mesbah, Noha M.; Abo-Elmatty, Dina M.; Mehanna, Eman T.] Suez Canal Univ, Dept Biochmistry, Fac Pharm, Ismailia, Egypt; [Ghattas, Maivel H.] Port Said Univ, Dept Med Biochem, Fac Med, Port Said, Egypt</t>
  </si>
  <si>
    <t>Egyptian Knowledge Bank (EKB); Suez Canal University; Egyptian Knowledge Bank (EKB); Port Said University</t>
  </si>
  <si>
    <t>Mehanna, ET (corresponding author), Suez Canal Univ, Fac Pharm, Ismailia 41522, Egypt.</t>
  </si>
  <si>
    <t>emanmehanna22@yahoo.com</t>
  </si>
  <si>
    <t>10.1080/10641955.2018.1454462</t>
  </si>
  <si>
    <t>WOS:000432162900003</t>
  </si>
  <si>
    <t>Abu Raddaha, AH; Nasr, EH</t>
  </si>
  <si>
    <t>Abu Raddaha, Ahmad H.; Nasr, Elsayeda H.</t>
  </si>
  <si>
    <t>Kegel Exercise Training Program among Women with Urinary Incontinence</t>
  </si>
  <si>
    <t>HEALTHCARE</t>
  </si>
  <si>
    <t>A common condition with a large global prevalence and a persistent medical taboo for many people is urinary incontinence. Around one in three women globally are impacted by it. The most frequently suggested physical therapy treatment for women with stress incontinence or urge incontinence is Kegel exercise (also called pelvic floor muscle training). This study aims to assess the effects of a Kegel exercise training program among women with urinary incontinence. The study was conducted at three government hospitals in Egypt's Port Said city's outpatient gynecological clinic. The intervention design was quasi-experimental. In total, 292 women with urine incontinence who visited the research sites made up the subjects. The necessary data were gathered using an interview questionnaire. Improvements in urinary incontinence and quality of life were positively correlated with daily Kegel exercise practice. Urinary incontinence has statistically significant positive correlations with age (p = 0.026), respiratory rate (p = 0.007), and body mass index (p = 0.026) as women grow older. Urinary incontinence, being single, and increasing pulse, however, had adversely significant negative correlations (p = 0.031 and 0.020, respectively). Urinary incontinence affects women's overall wellbeing, particularly in the emotional and social spheres, as well as their quality of life and their ability to participate in normal everyday activities. Following the adoption of the Kegel exercise training program, there was a substantial improvement in both urine incontinence and quality of life.</t>
  </si>
  <si>
    <t>[Abu Raddaha, Ahmad H.; Nasr, Elsayeda H.] Prince Sattam Bin Abdulaziz Univ, Coll Appl Med Sci, Dept Nursing, Al Kharj 11942, Saudi Arabia; [Nasr, Elsayeda H.] Port Said Univ, Fac Nursing, Dept Matern Obstet &amp; Gynecol Nursing, Port Said 42526, Egypt</t>
  </si>
  <si>
    <t>Prince Sattam Bin Abdulaziz University; Egyptian Knowledge Bank (EKB); Port Said University</t>
  </si>
  <si>
    <t>Abu Raddaha, AH (corresponding author), Prince Sattam Bin Abdulaziz Univ, Coll Appl Med Sci, Dept Nursing, Al Kharj 11942, Saudi Arabia.</t>
  </si>
  <si>
    <t>a.aburaddaha@psau.edu.sa</t>
  </si>
  <si>
    <t>10.3390/healthcare10122359</t>
  </si>
  <si>
    <t>WOS:000901081100001</t>
  </si>
  <si>
    <t>Tawfik, NZ; Eyada, MMK; El Hamid, REA; Halim, HM</t>
  </si>
  <si>
    <t>Tawfik, Noha Z.; Eyada, Moustafa M. K.; El Hamid, Reem E. Abdel; Halim, Halim Maher</t>
  </si>
  <si>
    <t>Intralesional injection of purified protein derivative versus Candida antigen in treatment of genital warts</t>
  </si>
  <si>
    <t>DERMATOLOGIC THERAPY</t>
  </si>
  <si>
    <t>The Genital warts are common sexually transmitted diseases caused by definite types of human papillomavirus. There are many strategies for the treatment of genital wart and intralesional immunotherapy is considered to be a safe and effective treatment modality. However, there are lack of studies that comparing the clinical effectiveness of intralesional purified protein derivative (PPD) and Candida antigen (CA) in genital wart treatment. To investigate the effectiveness and safety of PPD and CA in the treatment of genital warts. Eighty patients were enrolled in this study and were randomly divided into 2 groups with 40 patients in each. Each antigen was injected intralesionally at a dose of 0.1 ml into the largest wart every 2 weeks until complete improvement or for a maximum of four sessions. Complete clinical response was demonstrated in 65%, 62.5% in PPD and CA groups, respectively. There was no statistically difference between both groups. After the 3-month follow-up period, 72.5%, 85% of patients showed complete clearance in PPD and CA groups respectively. Side effects were mild and insignificant in both groups. Recurrence was observed in only one patient in each group. Immunotherapy by intralesional PPD and CA injection is considered to be effective and well-tolerated modalities in treatment of genital wart with minimal side effects and recurrence rate compared to other modalities.</t>
  </si>
  <si>
    <t>[Tawfik, Noha Z.; Eyada, Moustafa M. K.; Halim, Halim Maher] Suez Canal Univ, Dept Dermatol Venereol &amp; Androl, Fac Med, Ismailia, Egypt; [El Hamid, Reem E. Abdel] Portsaid Gen Hosp, Fac Med, Dept Dermatol, Androl, Portsaid, Egypt</t>
  </si>
  <si>
    <t>Tawfik, NZ (corresponding author), Suez Canal Univ, Dept Dermatol Venereol &amp; Androl, Fac Med, Ismailia, Egypt.</t>
  </si>
  <si>
    <t>nohazakaria1@gmail.com</t>
  </si>
  <si>
    <t>OCT</t>
  </si>
  <si>
    <t>e15762</t>
  </si>
  <si>
    <t>10.1111/dth.15762</t>
  </si>
  <si>
    <t>SEP 2022</t>
  </si>
  <si>
    <t>WOS:000849506800001</t>
  </si>
  <si>
    <t>Ahmed, MR; Shaaban, MM; Meky, HK</t>
  </si>
  <si>
    <t>Ahmed, Magdy R.; Shaaban, Mohamed M.; Meky, Heba K.</t>
  </si>
  <si>
    <t>Assessment of sexually related personal distress accompanying premenopausal sexual dysfunction with an Arabic version of the Female Sexual Distress Scale</t>
  </si>
  <si>
    <t>INTERNATIONAL JOURNAL OF GYNECOLOGY &amp; OBSTETRICS</t>
  </si>
  <si>
    <t>Objective: To assess sexually related personal distress among premenopausal women with female sexual dysfunction (FSD) via a validated Arabic version of the Female Sexual Distress Scale (FSDS). Methods: A cross-sectional study was conducted among women attending Suez Canal University Hospital, Egypt, between May 2015 and July 2016. In a pilot study to evaluate test-retest reliability and internal consistency, 42 sexually active premenopausal women (aged = 20 years) completed the Arabic FSDS at recruitment and 2 weeks later. Subsequently, premenopausal sexually active women (aged 20-45 years) were asked to complete the female sexual function index (FSFI) questionnaire; those with FSD (FSFI score = 26.55) were invited to return to complete the validated version of the Arabic FSDS. Results: The Arabic FSDS showed good test-retest reliability (Pearson correlation coefficient 0.93-0.98) and internal consistency (Cronbach a 0.83-0.92). Overall, 140 (58.1%) of 241 women who completed the FSFI had sexual dysfunction, of whom 51 (36.4%) had sexually related personal distress. Marriage duration was significantly increased among women with FSD (P&lt;0.001). All FSFI sexual domains except lubrication were negatively correlated with FSDS. Conclusion: FSD and sexually related personal distress were highly interrelated and prevalent. An Arabic version of the FSDS was found to be valid and reliable for evaluation of sexually related personal distress.</t>
  </si>
  <si>
    <t>[Ahmed, Magdy R.; Shaaban, Mohamed M.] Suez Canal Univ, Obstet &amp; Gynecol Dept, Fac Med, Ismailia, Egypt; [Meky, Heba K.] Port Said Univ, Mental Hlth Dept, Fac Educ, Port Said, Egypt</t>
  </si>
  <si>
    <t>Ahmed, MR (corresponding author), Suez Canal Univ, Fac Med, Ismailia, Egypt.</t>
  </si>
  <si>
    <t>10.1002/ijgo.12255</t>
  </si>
  <si>
    <t>WOS:000417168600013</t>
  </si>
  <si>
    <t>Salman, BI; Hassan, AI; Hassan, YF; Saraya, RE</t>
  </si>
  <si>
    <t>Salman, Baher I.; Hassan, Ahmed I.; Hassan, Yasser F.; Saraya, Roshdy E.</t>
  </si>
  <si>
    <t>Ultra-sensitive and selective fluorescence approach for estimation of elagolix in real human plasma and content uniformity using boron-doped carbon quantum dots</t>
  </si>
  <si>
    <t>BMC CHEMISTRY</t>
  </si>
  <si>
    <t>Elagolix (ELX) is an orally administered non-peptidic GnRH antagonist that has been approved by the Food and Drug Administration in 2018 for the treatment of endometriosis pain. A sensitive and selective method for estimating elagolix (ELX) in human plasma and content uniformity was developed and validated. The spectrofluorimetric technique was used to investigate ELX utilizing boron-doped carbon quantum dots (B@CQDs). After gradually adding ELX, the quantum dots fluorescence was enhanced with LOQ of 1.74 ng mL(-1), the calibration curve between ELX and corresponding fluorescence intensity was found over a range of 4-100 ng mL(-1). The method was successfully applied in real human plasma with pharmacokinetic study and content uniformity test. The pharmacokinetic parameters as C-max were found to be 570 +/- 5.32 ng. mL(-1) after 1 h, t(1/2) was found to be 6.50 h, and AUC was found to be 1290 +/- 30.33 ng. h. mL(-1). B@CQDs were characterized using variety of instruments. The strategy is simple to implement in clinical labs and therapeutic drug monitoring systems.</t>
  </si>
  <si>
    <t>[Salman, Baher I.; Hassan, Ahmed I.; Hassan, Yasser F.] Al Azhar Univ, Assiut Branch, Dept Pharmaceut Analyt Chem, Fac Pharm, Assiut 71524, Egypt; [Saraya, Roshdy E.] Port Said Univ, Dept Pharmaceut Analyt Chem, Fac Pharm, Port Said 42511, Egypt</t>
  </si>
  <si>
    <t>Egyptian Knowledge Bank (EKB); Al Azhar University; Egyptian Knowledge Bank (EKB); Port Said University</t>
  </si>
  <si>
    <t>Salman, BI (corresponding author), Al Azhar Univ, Assiut Branch, Dept Pharmaceut Analyt Chem, Fac Pharm, Assiut 71524, Egypt.</t>
  </si>
  <si>
    <t>bahersalman@azhar.edu.eg</t>
  </si>
  <si>
    <t>AUG 4</t>
  </si>
  <si>
    <t>10.1186/s13065-022-00849-3</t>
  </si>
  <si>
    <t>WOS:000835681100001</t>
  </si>
  <si>
    <t>Elhanbly, SM; Abdel-gawad, MM; Elkholy, AA; State, AF</t>
  </si>
  <si>
    <t>Elhanbly, Samir M.; Abdel-gawad, Mamdouh M.; Elkholy, Ayman A.; State, Ahmed F.</t>
  </si>
  <si>
    <t>Nocturnal penile erections: A retrospective study of the role of RigiScan in predicting the response to sildenafil in erectile dysfunction patients</t>
  </si>
  <si>
    <t>JOURNAL OF ADVANCED RESEARCH</t>
  </si>
  <si>
    <t>Sildenafil enhances the nitric oxide-cGMP pathway of erection, which is claimed to have a role in nocturnal penile tumescence and rigidity (NPTR). This study aimed to find whether RigiScan can predict the response to sildenafil among erectile dysfunction (ED) patients and to find which RigiScan parameter produces the best prediction. Medical records of 172 ED patients were revised regarding their full sexual history, standard andrology examination, NPTR monitoring by the RigiScan device, and the degree of response to sildenafil. Of 172 ED patients, 94 patients (54.7%) were sildenafil responders. All RigiScan parameters were higher in the sildenafil responder group. The RigiScan parameters with the most differentiating power between both sildenafil responders and non-responders were base rigidity (AUC 0.860) and then tip rigidity (AUC 0.831). The cut-off value of base and tip rigidity with the highest diagnostic accuracy was 42.5%. This finding was found to be more specific than the sensitivity in predicting a positive response to sildenafil (85.9% vs. 70.2% and 92.3% vs. 59.6%, for base and tip rigidity, respectively). Sildenafil response in ED cases can be predicted through NPTR monitoring using the RigiScan device and ED patients with RigiScan base or tip rigidity less than 42% are not expected to respond well to sildenafil. (C) 2018 Production and hosting by Elsevier B.V. on behalf of Cairo University.</t>
  </si>
  <si>
    <t>[Elhanbly, Samir M.; Elkholy, Ayman A.; State, Ahmed F.] Mansoura Univ, Fac Med, Dept Dermatol &amp; Androl, Mansoura, Egypt; [Abdel-gawad, Mamdouh M.] Port Said Univ, Fac Med, Dept Dermatol &amp; Androl, Port Said, Egypt</t>
  </si>
  <si>
    <t>Abdel-gawad, MM (corresponding author), Port Said Univ, Fac Med, Dept Dermatol &amp; Androl, Port Said, Egypt.</t>
  </si>
  <si>
    <t>ma_gawad@yahoo.com</t>
  </si>
  <si>
    <t>10.1016/j.jare.2018.06.002</t>
  </si>
  <si>
    <t>WOS:000448049500010</t>
  </si>
  <si>
    <t>Mohamed, ML; Tawfik, AM; Mohammed, GF; Elotla, SF</t>
  </si>
  <si>
    <t>Mohamed, Mariam Lotfy; Tawfik, Ayat Mahmoud; Mohammed, Ghada Farouk; Elotla, Sally Fawzy</t>
  </si>
  <si>
    <t>Knowledge, Attitude, and Practice of Cervical Cancer Screening, and HPV Vaccination: A Cross-Sectional Study Among Obstetricians and Gynecologists in Egypt</t>
  </si>
  <si>
    <t>MATERNAL AND CHILD HEALTH JOURNAL</t>
  </si>
  <si>
    <t>Background Although cervical cancer is potentially preventable, lack of knowledge and poor attitude among healthcare professionals toward cervical cancer screening and Human Papilloma Virus (HPV) vaccination can result in underutilization of these preventive strategies. Then, the objective of this study was to assess the knowledge, attitude, and practice of cervical cancer and its prevention through Pap test screening and HPV vaccination among obstetricians and gynecologists (Ob-Gyns). Methods A cross-sectional study was conducted on 250 Egyptian attendees of a national Ob-Gyns professional conference. Data collection was performed using a pre-designed self-administered questionnaire, which tested participants' knowledge, attitude, and practices related to cervical cancer, Pap test screening, and HPV vaccination. Results The study included 41.2% Ob-Gyns specialists and 37.6% of consultants from secondary and tertiary care hospitals or centers. About 45% of participants had poor-to-fair knowledge, 57% had negative-to-fair positive attitudes toward cervical cancer screening and HPV vaccination, and 44% had ever-performed Pap test, while 45% of participants had ever-prescribed the HPV vaccine to their patients. Physicians' knowledge and attitude were significantly associated with their age, professional level, work experience, and place of work. Although performing cervical cancer screening was significantly more common among older, more experienced, and highly professional participants, HPV vaccine prescription was associated with young, less experienced participants at lower educational and professional levels. Conclusion Ob-Gyns had poor-to-fair knowledge, Attitude, and practices related to cervical cancer, Pap test screening, and HPV vaccination.</t>
  </si>
  <si>
    <t>[Mohamed, Mariam Lotfy] Suez Canal Univ, Fac Med, Dept Obstet &amp; Gynecol, Ismailia, Egypt; [Tawfik, Ayat Mahmoud] Port Said Univ, Fac Med, Dept Publ Hlth &amp; Community Med, Port Said, Egypt; [Mohammed, Ghada Farouk] Suez Canal Univ Hosp, Fac Med, Dept Dermatol &amp; Venereol, Ismailia, Egypt; [Elotla, Sally Fawzy] Suez Canal Univ, Fac Med, Dept Publ Hlth Community Med Occupat &amp; Environm M, Ismailia, Egypt</t>
  </si>
  <si>
    <t>Egyptian Knowledge Bank (EKB); Suez Canal University; Egyptian Knowledge Bank (EKB); Port Said University; Egyptian Knowledge Bank (EKB); Suez Canal University; Egyptian Knowledge Bank (EKB); Suez Canal University</t>
  </si>
  <si>
    <t>Elotla, SF (corresponding author), Suez Canal Univ, Fac Med, Dept Publ Hlth Community Med Occupat &amp; Environm M, Ismailia, Egypt.</t>
  </si>
  <si>
    <t>mariam4466@yahoo.com; ayattawfik@hotmail.com; Dr_ghada77@hotmail.com; sally_fawzy81@hotmail.com</t>
  </si>
  <si>
    <t>MAR</t>
  </si>
  <si>
    <t>10.1007/s10995-021-03352-8</t>
  </si>
  <si>
    <t>JAN 2022</t>
  </si>
  <si>
    <t>WOS:000744913200001</t>
  </si>
  <si>
    <t>Farrag, NS; Hashad, RE; El-Gilany, AH</t>
  </si>
  <si>
    <t>Farrag, Nesrine Saad; Hashad, Reham Elsaeed; El-Gilany, Abdel-Hady</t>
  </si>
  <si>
    <t>The Practice of Breastfeeding in Public and its Associated Factors Among Egyptian Mothers</t>
  </si>
  <si>
    <t>BREASTFEEDING MEDICINE</t>
  </si>
  <si>
    <t>Introduction: The practice of breastfeeding in public (BFP) is associated with the perceived social norms. No sufficient knowledge is available regarding this practice, the attitudes related, and the significant associated factors in Egypt.Aim: To assess the prevalence of BFP, attitudes, barriers, and enabling factors.Methods: A cross-sectional study was conducted in Dakahlia Governorate, Egypt, including breastfeeding mothers whose babies were &lt;= 12 months of age. A predesigned validated interviewer-administered questionnaire was used to collect data.Results: The study included 400 participants, 72.8% of them had practiced breastfeeding in public at least once. Regression analysis showed that being urban, high socioeconomic standard, having babies who were of normal birthweight and not the first in order were significant predictors of higher prevalence of BFP. Also, positive mother's attitude and having a family member who also practiced BFP were independent significant predictors. Finally, mothers who practiced breastfeeding in public are less likely to have supportive families' attitude. The most common causes of not practicing BFP is men's presence (94%), followed by husband disagreement (78.5%), absence of breast cover (69.3%), or feeling embarrassed (63.2%).Conclusion: Breastfeeding in public is a frequent practice among the studied mothers. Underlying factors associated with BFP can help guide tailored health education message to nursing mothers. Privacy was the keyword behind not practicing BFP.</t>
  </si>
  <si>
    <t>[Farrag, Nesrine Saad] Port Said Univ, Fac Med, Community Med Dept, Publ Hlth, Port Said, Egypt; [Hashad, Reham Elsaeed] Mansoura Univ, Fac Nursing, Pediat Nursing, Mansoura, Egypt; [El-Gilany, Abdel-Hady] Mansoura Univ, Fac Med, Community Med Dept, Publ Hlth, Mansoura, Egypt; [Farrag, Nesrine Saad] Port Said Univ, Fac Med, Community Med Dept, 2 Al Iman Tower, Port Said 42526, Egypt</t>
  </si>
  <si>
    <t>Egyptian Knowledge Bank (EKB); Port Said University; Egyptian Knowledge Bank (EKB); Mansoura University; Egyptian Knowledge Bank (EKB); Mansoura University; Egyptian Knowledge Bank (EKB); Port Said University</t>
  </si>
  <si>
    <t>Farrag, NS (corresponding author), Port Said Univ, Fac Med, Community Med Dept, 2 Al Iman Tower, Port Said 42526, Egypt.</t>
  </si>
  <si>
    <t>nesrine.farrag@gmail.com</t>
  </si>
  <si>
    <t>JAN 1</t>
  </si>
  <si>
    <t>10.1089/bfm.2022.0177</t>
  </si>
  <si>
    <t>DEC 2022</t>
  </si>
  <si>
    <t>WOS:000905561600001</t>
  </si>
  <si>
    <t>Ahmed, MR; Shaaban, MM; Meky, HK; Arafa, MEA; Mohamed, TY; Gharib, WF; Ahmed, AB</t>
  </si>
  <si>
    <t>Ahmed, Magdy R.; Shaaban, Mohamed M.; Meky, Heba K.; Arafa, Mohamed E. Amin; Mohamed, Tamer Y.; Gharib, Waleed F.; Ahmed, Abeer B.</t>
  </si>
  <si>
    <t>Psychological impact of female genital mutilation among adolescent Egyptian girls: a cross-sectional study</t>
  </si>
  <si>
    <t>EUROPEAN JOURNAL OF CONTRACEPTION AND REPRODUCTIVE HEALTH CARE</t>
  </si>
  <si>
    <t>Objectives: Worldwide, at least 200 million women and girls have undergone female genital mutilation (FGM). The medical and sexual consequences have been documented, but the psychological impact has not been studied to the same extent. The aim of this study was to explore the relationship between FGM and psychiatric problems among adolescent girls. Methods: A total of 204 girls, aged 14-19 years, were included in a cross-sectional study conducted at Suez Canal University Hospitals. All participants completed an Arabic-validated, structured questionnaire covering nine symptom scales. Sociodemographic data were also collected. Main outcome measures were the prevalence of psychiatric problems among adolescent girls who had undergone FGM. Results: Overall, 66.2% of girls had undergone FGM. The percentage in rural areas was 91.8%, compared with 43.0% in urban areas. There were no significant differences between the FGM and non-FGM groups as regards religion, educational and socioeconomic levels. FGM girls had a significantly higher level of psychological problems with regard to somatisation, depression, anxiety, phobic anxiety and hostility compared with non-FGM girls (p&lt;.0001). Conclusions: FGM is a traumatic experience that may leave a lasting psychological mark and a negative impact on the psychological status of affected girls.</t>
  </si>
  <si>
    <t>[Ahmed, Magdy R.; Shaaban, Mohamed M.; Mohamed, Tamer Y.; Gharib, Waleed F.; Ahmed, Abeer B.] Suez Canal Univ, Fac Med, Dept Obstet &amp; Gynaecol, Round Rd, Ismailia 41111, Egypt; [Meky, Heba K.] Port Said Univ, Fac Educ, Dept Mental Hlth, Port Said, Egypt; [Arafa, Mohamed E. Amin] Cairo Univ, Fac Med, Dept Psychiat, Cairo, Egypt</t>
  </si>
  <si>
    <t>Egyptian Knowledge Bank (EKB); Suez Canal University; Egyptian Knowledge Bank (EKB); Port Said University; Egyptian Knowledge Bank (EKB); Cairo University</t>
  </si>
  <si>
    <t>Ahmed, MR (corresponding author), Suez Canal Univ, Fac Med, Dept Obstet &amp; Gynaecol, Round Rd, Ismailia 41111, Egypt.</t>
  </si>
  <si>
    <t>10.1080/13625187.2017.1355454</t>
  </si>
  <si>
    <t>WOS:000410863400007</t>
  </si>
  <si>
    <t>Omar, A; Hashem, ME</t>
  </si>
  <si>
    <t>Omar, Abdulfattah; Hashem, Mohamed Elarabawy</t>
  </si>
  <si>
    <t>An Evaluation of the Automatic Detection of Hate Speech in Social Media Networks The Case of Arabic Posts on Facebook Regarding France's Muhammad Cartoon Controversy</t>
  </si>
  <si>
    <t>INTERNATIONAL JOURNAL OF ADVANCED COMPUTER SCIENCE AND APPLICATIONS</t>
  </si>
  <si>
    <t>Numerous approaches have been developed over recent years to detect hate speech on social media networks. Nevertheless, a great deal of what is generally recognized as hate speech cannot yet be detected. There remain many challenges to assuring the effectiveness and reliability of automatic detection systems in different languages, including Arabic. Social media platforms and networks such as Facebook continue to encounter difficulties regarding the automatic detection of hate speech in Arabic content. Given the importance of developing reliable artificial intelligence and automatic detection systems that can reduce the problems and crimes associated with the spread of hate speech on social media platforms, this study is concerned with evaluating the performance of the automatic detection and tracking of hate speech in Arabic content on Facebook. As an example, the study evaluates the period in October 2020 that came to be known as France's cartoon controversy. Two different corpora were designed. The first corpus comprised 347 posts deleted by Facebook, now known as Meta. The second corpus was composed of 1,856 posts that were randomly selected using the hashtag (sic) (except the Prophet of Allah). The results indicate that there is a considerable amount of hate speech taken from or influenced by the Islamic religious discourse, but that automatic detection systems are unable to address the peculiar linguistic features of Arabic. There is also a lack of clarity in defining what constitutes hate speech. The study suggests that social media networks, including Facebook, need to adopt more reliable automatic detection systems that consider the linguistic properties of Arabic. Political thinkers and religious scholars should be involved in defining what constitutes hate speech in Arabic.</t>
  </si>
  <si>
    <t>[Omar, Abdulfattah] Prince Sattam Bin Abdulaziz Univ, Coll Sci &amp; Humanities, Dept English, Al Kharj, Saudi Arabia; [Omar, Abdulfattah] Port Said Univ, Fac Arts, Port Fuad, Egypt; [Hashem, Mohamed Elarabawy] Jouf Univ, Coll Sci &amp; Arts Tabatjal, Dept English, Sakakah, Saudi Arabia; [Hashem, Mohamed Elarabawy] Al Azhar Univ, Cairo, Egypt</t>
  </si>
  <si>
    <t>Prince Sattam Bin Abdulaziz University; Egyptian Knowledge Bank (EKB); Port Said University; Al Jouf University; Egyptian Knowledge Bank (EKB); Al Azhar University</t>
  </si>
  <si>
    <t>Omar, A (corresponding author), Prince Sattam Bin Abdulaziz Univ, Coll Sci &amp; Humanities, Dept English, Al Kharj, Saudi Arabia.;Omar, A (corresponding author), Port Said Univ, Fac Arts, Port Fuad, Egypt.</t>
  </si>
  <si>
    <t>FEB</t>
  </si>
  <si>
    <t>WOS:000798623700001</t>
  </si>
  <si>
    <t>Hegazy, G; Massoud, AH; Seddik, M; Abd-Elghany, T; Abdelaal, M; Saqr, Y; Abdelaziz, M; Zayed, E; Hassan, M</t>
  </si>
  <si>
    <t>Hegazy, Galal; Massoud, Abdel-Hakim; Seddik, Mahmoud; Abd-Elghany, Tharwat; Abdelaal, Mohamed; Saqr, Yasser; Abdelaziz, Mohamed; Zayed, Emad; Hassan, Mahmoud</t>
  </si>
  <si>
    <t>Structural Versus Nonstructural Bone Grafting for the Treatment of Unstable Scaphoid Waist Nonunion Without Avascular Necrosis: A Randomized Clinical Trial</t>
  </si>
  <si>
    <t>JOURNAL OF HAND SURGERY-AMERICAN VOLUME</t>
  </si>
  <si>
    <t>Purpose We evaluated the impact of structural versus nonstructural bone grafting on the time to union, scaphoid deformity correction, and clinical outcomes in adults with unstable scaphoid waist nonunion without avascular necrosis. We hypothesized that nonstructural grafting would provide earlier time to union, restoration of scaphoid anatomy, and equivalent clinical outcomes compared with structural grafting. Methods We prospectively randomized 98 patients to undergo open reduction, iliac crest bone grafting with either corticocancellous (CC group) or cancellous bone only (C-only), and internal fixation using a Herbert screw. The lateral intrascaphoid angle (LISA) and scaphoid height length ratio (HLR) were measured on wrist computed tomography scans along the scaphoid longitudinal axis before surgery and an average of 84 weeks afterward. Pain, range of motion, grip strength, and Quick-Disabilities of the Arm, Shoulder, and Hand (QuickDASH) score were measured before surgery and an average 84 weeks afterward. Results The trajectory of scaphoid union showed a higher union rate of the C-only group at 12, 14, and 16 weeks after surgery. However, at 24 weeks after surgery, there was no difference between the groups, The union rate was 94% in patients treated with C-only and 90% with CC grafting. In patients with preoperative LISA less than 70 degrees and/or HLR less than 0.80 (n = 53), there were no differences between the CC and C-only grafting techniques for radiographic and clinical outcomes, QuickDASH scores, and malunion rate. In patients who had preoperative LISA greater than 70 degrees and/or HLR greater than 0.80 (n = 45), radiographic outcome measures, range of motion, and QuickDASH scores were significantly better in the CC than in the C-only group. Scaphoid malunion was observed in 9 of 22 of C-only patients (41%) and 4 of 23 of CC patients (18%). Conclusion The severity of the scaphoid deformity may be a factor in determining the best graft type, because this may affect the rate of successful deformity correction. Corticocancellous grafting in patients who had a high degree of scaphoid deformity provided consistent deformity correction and superior QuickDASH scores. Otherwise, C-only grafting provides earlier time to union and equivalent clinical and radiographic outcomes compared with CC grafting. Copyright (C) 2021 by the American Society for Surgery of the Hand. All rights reserved.</t>
  </si>
  <si>
    <t>[Hegazy, Galal; Massoud, Abdel-Hakim; Seddik, Mahmoud; Abd-Elghany, Tharwat; Abdelaal, Mohamed; Abdelaziz, Mohamed; Zayed, Emad] Al Azhar Univ, Fac Med, Orthoped Dept, Al Mokhiam El Daiem St, Cairo 11884, Egypt; [Saqr, Yasser] Port Said Univ, Fac Med, Orthoped Dept, Port Fouad, Port Said, Egypt; [Hassan, Mahmoud] Jazan Univ, Orthoped Dept, Fac Med, Jazan City, Jazan, Saudi Arabia</t>
  </si>
  <si>
    <t>Egyptian Knowledge Bank (EKB); Al Azhar University; Egyptian Knowledge Bank (EKB); Port Said University; Jazan University</t>
  </si>
  <si>
    <t>Hegazy, G (corresponding author), Al Azhar Univ, Fac Med, Orthoped Dept, Al Mokhiam El Daiem St, Cairo 11884, Egypt.</t>
  </si>
  <si>
    <t>glalhegazy@azhar.edu.eg</t>
  </si>
  <si>
    <t>JUN</t>
  </si>
  <si>
    <t>10.1016/j.jhsa.2021.01.027</t>
  </si>
  <si>
    <t>JUN 2021</t>
  </si>
  <si>
    <t>WOS:000658245800003</t>
  </si>
  <si>
    <t>Abou Elmaaty, AA; Zarad, CA; Belal, TI; Elserafy, TS</t>
  </si>
  <si>
    <t>Abou Elmaaty, Ali Ahmed; Zarad, Carmen Ali; Belal, Tamer Ibrahim; Elserafy, Tamer Sabry</t>
  </si>
  <si>
    <t>Diagnostic value of brain MR imaging and its correlation with clinical presentation and cognitive functions in idiopathic intracranial hypertension patients</t>
  </si>
  <si>
    <t>EGYPTIAN JOURNAL OF NEUROLOGY PSYCHIATRY AND NEUROSURGERY</t>
  </si>
  <si>
    <t>BackgroundIdiopathic intracranial hypertension (IIH) is a neurological disorder of unknown etiology and ambiguous pathophysiology due to cerebrospinal fluid dysregulation. This study is designed to evaluate the role of brain magnetic resonance imaging (MRI) and magnetic resonance venography (MRV) in diagnosis of IIH, to clarify the nature and extent of cognitive deficits, and to detect if there is a correlation between radiology, clinical findings, and cognitive dysfunctions in those patients.ResultsThe study included 34 patients and 34 age-, sex-, body mass index (BMI)-, and education-matched healthy control subjects. MR brain imaging and Montreal cognitive assessment (MoCA) test were used for both groups. MRI and MRV sensitivity for IIH diagnosis were 85.2% and 85.3% with 100% and 94.1% specificity respectively. 44.1% had cognitive impairment, memory was the most affected domain, followed by attention, abstraction, and orientation with statistically significantly lower total MoCA score (p &lt; 0.005). Domain comparisons reveal a statistically significantly lower memory/delayed recall (p &lt; 0.001) and abstract scores (p &lt; 0.007) in IIH cases versus control subjects. In comparing patients with cognitive impairment (CI) versus those without CI, there were statistically significantly higher CI in low education level, presence of diplopia, hormonal contraceptive use, abnormal MRI brain, papilledema grades, BMI, and opening pressure.ConclusionsPresence of more than or equal 3 MR imaging findings, bilateral transverse sinus stenosis, and less than or equal 4 combined conduit score increase the specificity and sensitivity of MRI and MRV for IIH diagnosis. IIH had detrimental effect on different cognitive domains especially when patient have low education level, diplopia, papilledema grade III, high OP &gt;= 61.5cm H2O, and BMI &gt;= 34 Kg/m(2) with abnormal MRI and MRV findings.</t>
  </si>
  <si>
    <t>[Abou Elmaaty, Ali Ahmed] Helwan Univ, Badr Univ Hosp, Cairo, Egypt; [Zarad, Carmen Ali] Port Said Univ, Port Fuad, Port Fuad, Egypt; [Belal, Tamer Ibrahim] Mansoura Univ, Mansoura Univ Hosp, Mansoura, Egypt; [Elserafy, Tamer Sabry] Zagazig Univ, Zagazig, Egypt</t>
  </si>
  <si>
    <t>Egyptian Knowledge Bank (EKB); Helwan University; Egyptian Knowledge Bank (EKB); Port Said University; Egyptian Knowledge Bank (EKB); Mansoura University; Egyptian Knowledge Bank (EKB); Zagazig University</t>
  </si>
  <si>
    <t>Abou Elmaaty, AA (corresponding author), Helwan Univ, Badr Univ Hosp, Cairo, Egypt.</t>
  </si>
  <si>
    <t>carmenali042@gmail.com</t>
  </si>
  <si>
    <t>JUN 30</t>
  </si>
  <si>
    <t>10.1186/s41983-021-00338-9</t>
  </si>
  <si>
    <t>WOS:000671306800004</t>
  </si>
  <si>
    <t>Hady, KKA; Salam, RAA; Hadad, GM; Hameed, EAA</t>
  </si>
  <si>
    <t>Abdel Hady, Khaled K.; Abdel Salam, Randa A.; Hadad, Ghada M.; Abdel Hameed, Eman A.</t>
  </si>
  <si>
    <t>Simultaneous HPLC determination of vildagliptin, ampicillin, sulbactam and metronidazole in pharmaceutical dosage forms and human urine</t>
  </si>
  <si>
    <t>JOURNAL OF THE IRANIAN CHEMICAL SOCIETY</t>
  </si>
  <si>
    <t>Vildagliptin is a selective, potent drug developed for the treatment of type 2 diabetes mellitus. Lower limb infections in diabetic patients are frequently caused by a mixture of aerobic and anaerobic pathogens which needs the co-administration of antimicrobial agents such as beta-lactam/beta-lactamase inhibitor combinations and metronidazole for anaerobic pathogens. In the present study, a new gradient HPLC method was developed for the simultaneous separation and quantification of Vildagliptin, Ampicillin, Sulbactam and Metronidazole in pharmaceutical dosage forms and human urine. Chromatographic separation was achieved on Kinetex 2.6 C18 column 100A (4.6 mm x 10 mm) with UV detection at 230 nm. The separation time was about 5 min which allows diminished organic solvent consumption. The method conditions were optimized with respect to different factors. The method was found to be linear, specific, precise and accurate and was compared with other reported methods for single determination of these drugs using student'sttest andFtest. The method has the advantage of being rapid, sensitive and also its application to human urine gives the advantage to be used in clinical units for hospitalized patients. This method was used to know the patterns of urinary excretion of Vildagliptin, Ampicillin-sulbactam and Metronidazole by healthy volunteers.</t>
  </si>
  <si>
    <t>[Abdel Hady, Khaled K.] AL AZHAR Univ, Fac Pharm, Pharmaceut Analyt Chem Dept, Assiut, Egypt; [Abdel Salam, Randa A.; Hadad, Ghada M.] Suez Canal Univ, Fac Pharm, Pharmaceut Analyt Chem Dept, Ismailia, Egypt; [Abdel Hameed, Eman A.] Port Said Univ, Fac Pharm, Pharmaceut Analyt Chem Dept, Port Said, Egypt</t>
  </si>
  <si>
    <t>Egyptian Knowledge Bank (EKB); Al Azhar University; Egyptian Knowledge Bank (EKB); Suez Canal University; Egyptian Knowledge Bank (EKB); Port Said University</t>
  </si>
  <si>
    <t>Hameed, EAA (corresponding author), Port Said Univ, Fac Pharm, Pharmaceut Analyt Chem Dept, Port Said, Egypt.</t>
  </si>
  <si>
    <t>emanali_19@hotmail.com</t>
  </si>
  <si>
    <t>10.1007/s13738-020-02065-z</t>
  </si>
  <si>
    <t>SEP 2020</t>
  </si>
  <si>
    <t>WOS:000572870800002</t>
  </si>
  <si>
    <t>Hegazy, G; Alshal, E; Abdelaal, M; Abdelaziz, M; Moawad, M; Saqr, YM; El-Sebaey, I; Abdelazeem, M; El-Barody, M</t>
  </si>
  <si>
    <t>Hegazy, Galal; Alshal, Ehab; Abdelaal, Mohamed; Abdelaziz, Mohamed; Moawad, Mohamed; Saqr, Yasser M.; El-Sebaey, Ibrahem; Abdelazeem, Mokhtar; El-Barody, Mohamed</t>
  </si>
  <si>
    <t>Kirschner wire versus Herbert screw fixation for the treatment of unstable scaphoid waist fracture nonunion using corticocancellous iliac bone graft: randomized clinical trial</t>
  </si>
  <si>
    <t>INTERNATIONAL ORTHOPAEDICS</t>
  </si>
  <si>
    <t>Purpose The study compared the impact of the Kirschner wires versus Herbert screw fixation on the rate of union, time to union, correction of deformity, and clinical outcome in adults with unstable scaphoid waist fracture nonunions without avascular necrosis. Methods We prospectively randomized 122 patients to undergo corticocancellous iliac bone grafting and internal fixation either with multiple Kirschner wires or Herbert screw. Radiographs, clinical outcome measures (pain, range of motion, and grip strength), and the Quick DASH score were taken pre- and post-operatively. Results The rate of the scaphoid union in the Kirschner wire group was 91% versus 88% in the Herbert group. No difference was detected between the two groups with respect to the time to union, deformity correction, pain analysis, range of motion, grip strength, return to work, and complications. Conclusion Using of multiple Kirschner wires as a fixation method for unstable scaphoid waist fracture nonunion that was treated by open reduction and corticocancellous iliac bone grafting had a shorter operative time and lower cost as compared with the Herbert screw fixation. Herbert screw fixation was technically more demanding in terms of technique than K-wires. However, because of easy application of Kirschner wires, and low cost, especially in developing countries, it may be a good alternative to Herbert screw.</t>
  </si>
  <si>
    <t>[Hegazy, Galal; Abdelaal, Mohamed; Abdelaziz, Mohamed; Moawad, Mohamed; El-Sebaey, Ibrahem; Abdelazeem, Mokhtar] Al Azhar Univ, Fac Med, Orthoped Dept, Cairo 11884, Egypt; [Alshal, Ehab] Al Azhar Univ, Fac Med, Orthoped Dept, Assiut 71524, Egypt; [Saqr, Yasser M.] Port Said Univ, Fac Med, Orthoped Dept, Port Said 11884, Egypt; [El-Barody, Mohamed] Assiut Univ, South Egypt Canc Inst, Radiodiag Dept, Assiut 71524, Egypt</t>
  </si>
  <si>
    <t>Egyptian Knowledge Bank (EKB); Al Azhar University; Egyptian Knowledge Bank (EKB); Al Azhar University; Assiut University; Egyptian Knowledge Bank (EKB); Port Said University; Egyptian Knowledge Bank (EKB); Assiut University</t>
  </si>
  <si>
    <t>Hegazy, G (corresponding author), Al Azhar Univ, Fac Med, Orthoped Dept, Cairo 11884, Egypt.</t>
  </si>
  <si>
    <t>glalhegazy@azhar.edu.eg; drehab2222@yahoo.com; ma_morsy74@yahoo.com; drabdelazizh75@gmail.com; Mohamed01095771987@gmail.com; Yasssersaqr311@gmail.com; nah180@yahoo.com; mokhtarazem@yahoo.com; Elbarody_radiol@yahoo.com</t>
  </si>
  <si>
    <t>10.1007/s00264-020-04730-7</t>
  </si>
  <si>
    <t>JUL 2020</t>
  </si>
  <si>
    <t>WOS:000549785900001</t>
  </si>
  <si>
    <t>Abdelshakour, MA; Salam, RAA; Hadad, GM; Abo-ElMatty, DM; Hameed, EAA</t>
  </si>
  <si>
    <t>Abdelshakour, Mohamed A.; Abdel Salam, Randa A.; Hadad, Ghada M.; Abo-ElMatty, Dina M.; Abdel Hameed, Eman A.</t>
  </si>
  <si>
    <t>HPLC-UV and UPLC-MS/MS methods for the simultaneous analysis of sildenafil, vardenafil, and tadalafil and their counterfeits dapoxetine, paroxetine, citalopram, tramadol, and yohimbine in aphrodisiac products</t>
  </si>
  <si>
    <t>In recent times, the counterfeiting of pharmaceuticals has been considered a serious trouble especially in developing countries that acquire poor inspection programs. Sildenafil, vardenafil and tadalafil (phosphodiesterase type 5 inhibitors) products have gained wide popularity in treating sexual disorders, for which they are subjected to counterfeiting. For this purpose, a simple, rapid, and novel HPLC method with ultraviolet detection has been simply developed for the simultaneous determination of vardenafil, sildenafil, and tadalafil, and their counterfeits (dapoxetine, paroxetine, citalopram, tramadol and yohimbine) in pharmaceutical dosage forms and counterfeit products such as instant coffee and honey. The separation was carried out on a C-18 column, with acetonitrile and an aqueous 0.05% formic acid solution as the mobile phase with a gradient program and at a flow rate of 1 mL min(-1). UV detection was accurately set at 230 nm. The total run time was 11 min for elution of these eight drugs. A UPLC-MS/MS method was also developed, by which compounds were separated in only 6 min, and it was used as a confirmatory tool for studied compounds by identification of their mass spectra. Proposed methods were validated by following ICH guidelines. Both methods were found to be linear, specific, precise and accurate, and they were efficiently applied to analyze 50 commercial products including honey sachets, instant coffee and pharmaceutical products marketed as aphrodisiacs and suspected to contain PDE5-inhibitors.</t>
  </si>
  <si>
    <t>[Abdelshakour, Mohamed A.] Minist Justice, Forens Med Adm, Cairo, Egypt; [Abdel Salam, Randa A.; Hadad, Ghada M.] Suez Canal Univ, Fac Pharm, Dept Pharmaceut Analyt Chem, Ismailia, Egypt; [Abdel Salam, Randa A.] Sinai Univ, Fac Pharm, Dept Pharmaceut Analyt Chem, Kantara Branch, Cairo, Egypt; [Abo-ElMatty, Dina M.] Suez Canal Univ, Fac Pharm, Dept Biochem, Ismailia, Egypt; [Abdel Hameed, Eman A.] Port Said Univ, Fac Pharm, Dept Pharmaceut Analyt Chem, Port Fuad, Egypt</t>
  </si>
  <si>
    <t>Ministry of Justice - Egypt; Egyptian Knowledge Bank (EKB); Suez Canal University; Egyptian Knowledge Bank (EKB); Sinai University; Egyptian Knowledge Bank (EKB); Suez Canal University; Egyptian Knowledge Bank (EKB); Port Said University</t>
  </si>
  <si>
    <t>Hameed, EAA (corresponding author), Port Said Univ, Fac Pharm, Dept Pharmaceut Analyt Chem, Port Fuad, Egypt.</t>
  </si>
  <si>
    <t>MAR 3</t>
  </si>
  <si>
    <t>10.1039/d0ra10324a</t>
  </si>
  <si>
    <t>WOS:000622073000030</t>
  </si>
  <si>
    <t>Elshatarat, RA; Yacoub, MI; Saleh, ZT; Ebeid, IA; Abu Raddaha, AH; Al-Za'areer, MS; Maabreh, RS</t>
  </si>
  <si>
    <t>Elshatarat, Rami A.; Yacoub, Mohammed, I; Saleh, Zyad T.; Ebeid, Inas A.; Abu Raddaha, Ahmad H.; Al-Za'areer, Majed S.; Maabreh, Rogia S.</t>
  </si>
  <si>
    <t>Perinatal Nurses' and Midwives' Knowledge About Assessment and Management of Postpartum Depression</t>
  </si>
  <si>
    <t>JOURNAL OF PSYCHOSOCIAL NURSING AND MENTAL HEALTH SERVICES</t>
  </si>
  <si>
    <t>The current study addresses lack of knowledge about assessment and management of postpartum depression (PPD) among nurses and midwives in Saudi Arabia. A descriptive, cross-sectional design was used to recruit a convenience sample of 181 nurses and 143 midwives. Data were collected using a self-administered questionnaire. Nurses and midwives lacked knowledge about various aspects of PPD, including its definition, prevalence, symptoms, risk factors, screening tools, and treatment. Only one third of participants were confident in their ability to provide education for women about PPD. Participants' self-confidence to educate women about PPD was significantly correlated with their level of knowledge about assessment and management of PPD. Continuing education is recommended for health care professionals to improve knowledge regarding PPD. Further studies are needed to determine the effectiveness of educational interventions on improving knowledge, practice, and self-confidence about PPD.</t>
  </si>
  <si>
    <t>[Elshatarat, Rami A.] Taibah Univ, Coll Nursing, Dept Med &amp; Surg Nursing, POB 30088, Madinah 41477, Saudi Arabia; [Ebeid, Inas A.] Taibah Univ, Coll Nursing, Dept Psychiat &amp; Mental Hlth Nursing, Madinah, Saudi Arabia; [Yacoub, Mohammed, I; Saleh, Zyad T.] Univ Jordan, Sch Nursing, Clin Nursing Dept, Amman, Jordan; [Ebeid, Inas A.] Portsaid Univ, Fac Nursing, Dept Psychiat &amp; Mental Hlth Nursing, Portsaid, Egypt; [Abu Raddaha, Ahmad H.] Prince Sattam bin Abdulaziz Univ, Coll Appl Med Sci, Al Kharj, Saudi Arabia; [Al-Za'areer, Majed S.] Al Rayan Coll, Madinah, Saudi Arabia; [Maabreh, Rogia S.] Irbid Natl Univ, Nursing Dept, Irbid, Jordan</t>
  </si>
  <si>
    <t>Taibah University; Taibah University; University of Jordan; Egyptian Knowledge Bank (EKB); Port Said University; Prince Sattam Bin Abdulaziz University</t>
  </si>
  <si>
    <t>Elshatarat, RA (corresponding author), Taibah Univ, Coll Nursing, Dept Med &amp; Surg Nursing, POB 30088, Madinah 41477, Saudi Arabia.</t>
  </si>
  <si>
    <t>rshatarat@taibahu.edu.sa</t>
  </si>
  <si>
    <t>10.3928/02793695-20180612-02</t>
  </si>
  <si>
    <t>WOS:000451808400007</t>
  </si>
  <si>
    <t>Ibrahim, AE; El Deeb, S; Abdellatef, HE; Hendawy, HAM; El-Abassy, OM; Ibrahim, H</t>
  </si>
  <si>
    <t>Ibrahim, Adel Ehab; El Deeb, Sami; Abdellatef, Hisham Ezzat; Hendawy, Hassan A. M.; El-Abassy, Omar M.; Ibrahim, Hany</t>
  </si>
  <si>
    <t>Eco-Friendly and Sensitive HPLC and TLC Methods Validated for the Determination of Betahistine in the Presence of Its Process-Related Impurity</t>
  </si>
  <si>
    <t>SEPARATIONS</t>
  </si>
  <si>
    <t>Reducing the amounts consumed of organic solvents while keeping good chromatographic performance has been a significant step towards the greening of analytical methodologies. When sodium dodecyl sulfate (SDS) and Brij-35 surfactants are combined in a mobile phase, they can be used as a green alternative to organic modifiers. Surfactants have numerous advantages, including low cost and toxicity, safe environmental disposal, and unique selectivity, in addition to high solubilization capabilities. In this research, two highly selective chromatographic methods were adopted for the determination of betahistine (BHS) in the presence of its pharmacopeial impurity 2-(2-hydroxyethyl)pyridine (HEP). A solvent-free HPLC method was validated, in which the mixture was separated using a C18 column (3.5 mu m, 75.0 x 4.6 mm) and a mobile phase composed of 0.01 M Brij-35, 0.12 M SDS, and 0.02 M disodium hydrogen phosphate adjusted to a pH of 5.5 using phosphoric acid. The flow rate was 1.5 mL min(-1) and the resolved peaks were detected at 260 nm. Another HPTLC-densitometric method was validated using HPTLC aluminum plates coated with silica gel 60 F254 as the stationary phase and a developing system consisting of methylene chloride/methanol/ethyl acetate/ammonia (at a ratio of 5:2:2:0.2 by volume); the separated bands were scanned at 260 nm.</t>
  </si>
  <si>
    <t>[Ibrahim, Adel Ehab] Port Said Univ, Dept Analyt Chem, Fac Pharm, Port Said 42511, Egypt; [Ibrahim, Adel Ehab; El Deeb, Sami] Univ Nizwa, Nat &amp; Med Sci Res Ctr, POB 33, Nizwa 616, Oman; [El Deeb, Sami] Tech Univ Carolo Wilhelmina Braunschweig, Inst Med &amp; Pharmaceut Chem, D-38106 Braunschweig, Germany; [Abdellatef, Hisham Ezzat] Zagazig Univ, Dept Analyt Chem, Fac Pharm, Zagazig 44519, Egypt; [Hendawy, Hassan A. M.] Natl Org Drug Control &amp; Res NODCAR, Giza 12561, Egypt; [El-Abassy, Omar M.; Ibrahim, Hany] Egyptian Russian Univ, Dept Analyt Chem, Fac Pharm, Badr 11829, Egypt</t>
  </si>
  <si>
    <t>Egyptian Knowledge Bank (EKB); Port Said University; University of Nizwa; Braunschweig University of Technology; Egyptian Knowledge Bank (EKB); Zagazig University; National Organization for Drug Control &amp; Research (NODCAR); Egyptian Russian University</t>
  </si>
  <si>
    <t>El Deeb, S (corresponding author), Univ Nizwa, Nat &amp; Med Sci Res Ctr, POB 33, Nizwa 616, Oman.;El Deeb, S (corresponding author), Tech Univ Carolo Wilhelmina Braunschweig, Inst Med &amp; Pharmaceut Chem, D-38106 Braunschweig, Germany.</t>
  </si>
  <si>
    <t>adel.ehab@pharm.psu.edu.eg; s.eldeeb@tu-bs.de; HEIbrahiem@pharmacy.zu.edu.eg; hassanhendawy@yahoo.com; omar-magdy@eru.edu.eg; hany.ibrahim@eru.edu.eg</t>
  </si>
  <si>
    <t>10.3390/separations9020049</t>
  </si>
  <si>
    <t>WOS:000769071800001</t>
  </si>
  <si>
    <t>Saleh, ZT; Elshatarat, RA; Ebeid, IA; Aljohani, MS; Al-Za'areer, MS; Alhujaili, AD; Al Tarawneh, NS; Abu Raddaha, AH</t>
  </si>
  <si>
    <t>Saleh, Zyad T.; Elshatarat, Rami A.; Ebeid, Inas A.; Aljohani, Mohammed S.; Al-Za'areer, Majed S.; Alhujaili, Abdullah D.; Al Tarawneh, Naif S.; Abu Raddaha, Ahmad H.</t>
  </si>
  <si>
    <t>Caring for Women With Postpartum Depression in Saudi Arabia Nurses' and Midwives' Opinions About Their Roles</t>
  </si>
  <si>
    <t>The current cross-sectional study was conducted to investigate nurses' and midwives' opinions about their roles in caring for women with postpartum depression (PPD) in Saudi Arabia. Convenience sampling was used to recruit 181 nurses and 141 midwives. A self-administered questionnaire was used to collect data. Participants lacked experience assessing and managing PPD and providing health education and counseling to mothers about PPD. Moreover, participants underestimated the importance of their roles in preventing PPD risk factors, and detecting, assessing, and managing PPD. Findings show significant differences between nurses' and midwives' opinions, with more frequency of agreement among nurses than midwives regarding their roles in caring for women with PPD. Continuing health education programs for nurses and midwives are recommended to improve knowledge, skills, and awareness of their roles in assessing and managing PPD.</t>
  </si>
  <si>
    <t>[Saleh, Zyad T.] Univ Jordan, Sch Nursing, Amman, Jordan; [Elshatarat, Rami A.; Aljohani, Mohammed S.; Alhujaili, Abdullah D.] Taibah Univ, Coll Nursing, Dept Med &amp; Surg Nursing, Madinah, Saudi Arabia; [Ebeid, Inas A.; Al Tarawneh, Naif S.] Taibah Univ, Coll Nursing, Dept Psychiat &amp; Mental Hlth Nursing, Madinah, Saudi Arabia; [Al-Za'areer, Majed S.] Al Rayan Coll, Med Simulat Ctr, Madinah, Saudi Arabia; [Abu Raddaha, Ahmad H.] Prince Sattam Bin Abdulaziz Univ, Coll Appl Med Sci, Nursing Dept, POB 422, Al Kharj 11942, Saudi Arabia; [Ebeid, Inas A.] Port Said Univ, Fac Nursing, Psychiat &amp; Mental Hlth Nursing Dept, Port Said, Egypt; [Al-Za'areer, Majed S.] Univ Sultan Zainal Abidin, Fac Med, Kuala Terengganu, Malaysia</t>
  </si>
  <si>
    <t>University of Jordan; Taibah University; Taibah University; Prince Sattam Bin Abdulaziz University; Egyptian Knowledge Bank (EKB); Port Said University; Universiti Sultan Zainal Abidin</t>
  </si>
  <si>
    <t>Abu Raddaha, AH (corresponding author), Prince Sattam Bin Abdulaziz Univ, Coll Appl Med Sci, Nursing Dept, POB 422, Al Kharj 11942, Saudi Arabia.</t>
  </si>
  <si>
    <t>10.3928/02793695-20200506-05</t>
  </si>
  <si>
    <t>WOS:000561028700007</t>
  </si>
  <si>
    <t>Abdi, SAH; Ali, A; Sayed, SF; Ali, A; Abadi, SSH; Tahir, A; Afjal, MA; Rashid, H; Aly, OM; Nagarajan, S</t>
  </si>
  <si>
    <t>Abdi, Sayed Aliul Hasan; Ali, Abuzer; Sayed, Shabihul Fatma; Ali, Amena; Abadi, Shaivad Shabee Hulhasan; Tahir, Abu; Afjal, Mohd Amir; Rashid, Hina; Aly, Omar M.; Nagarajan, Sumathi</t>
  </si>
  <si>
    <t>Potential of paracetamol for reproductive disruption: molecular interaction, dynamics, and MM-PBSA based in-silico assessment</t>
  </si>
  <si>
    <t>TOXICOLOGY MECHANISMS AND METHODS</t>
  </si>
  <si>
    <t>Paracetamol is generally recommended for pain and fever. However, as per experimental and epidemiological data, widespread and irrational or long-term use of paracetamol may be harmful to human endocrine homeostasis, especially during pregnancy. Some researchers suggest that prenatal exposure to paracetamol might alter fetal development and also enhance the risk of reproductive disorders. An imbalance in the levels of these hormones may play a significant role in the emergence of various diseases, including infertility. Therefore, in this study, the interaction mechanism of paracetamol with reproductive hormone receptors was investigated by molecular docking, molecular dynamics (MD) simulations, and Poisson-Boltzmann surface area (MM-PBSA) for assessing paracetamol's potency to disrupt reproductive hormones. The results indicate that paracetamol has the ability to interact with reproductive hormone receptors (estrogen 1XP9; 1QKM with binding energy of -5.61 kcal/mol; -5.77 kcal/mol; androgen 5CJ6 - 5.63 kcal/mol; and progesterone 4OAR -5.60 kcal/mol) by hydrogen bonds as well as hydrophobic and van der Waals interactions to maintain its stability. In addition, the results of the MD simulations and MM-PBSA confirm that paracetamol and reproductive receptor complexes are stable. This research provides a molecular and atomic level understanding of how paracetamols disrupt reproductive hormone synthesis. The root mean square deviation (RMSD), root mean square fluctuation (RMSF), Radius of Gyration and hydrogen bonding exhibited that paracetamol mimic at various attribute to bisphenol and native ligand.</t>
  </si>
  <si>
    <t>[Abdi, Sayed Aliul Hasan] Al Baha Univ, Fac Clin Pharm, Dept Pharm, Al Baha 1988, Saudi Arabia; [Ali, Abuzer] Taif Univ, Coll Pharm, Dept Pharmacognosy, Taif, Saudi Arabia; [Sayed, Shabihul Fatma; Nagarajan, Sumathi] Jazan Univ, Univ Coll, Dept Nursing, Farasan Campus, Jazan, Saudi Arabia; [Ali, Amena] Taif Univ, Coll Pharm, Dept Pharmaceut Chem, Taif, Saudi Arabia; [Abadi, Shaivad Shabee Hulhasan] ApeejayStya Univ, Sch Pharmaceut Sci, Sohna, India; [Tahir, Abu] Hakikullah Chaudhary Coll Pharm, Gonda, India; [Afjal, Mohd Amir] Univ South Dakota, Sanford Sch Med, Basic Biomed Sci, Vermillion, SD USA; [Rashid, Hina] Jazan Univ, Fac Pharm, Dept Pharmacol &amp; Toxicol, Jazan, Saudi Arabia; [Aly, Omar M.] Minia Univ, Fac Pharm, Med Chem Dept, Al Minya, Egypt; [Aly, Omar M.] Port Said Univ, Fac Pharm, Med Chem Dept, Port Fuad 42526, Egypt</t>
  </si>
  <si>
    <t>Al Baha University; Taif University; Jazan University; Taif University; University of South Dakota; Jazan University; Egyptian Knowledge Bank (EKB); Minia University; Egyptian Knowledge Bank (EKB); Port Said University</t>
  </si>
  <si>
    <t>Abdi, SAH (corresponding author), Al Baha Univ, Fac Clin Pharm, Dept Pharm, Al Baha 1988, Saudi Arabia.</t>
  </si>
  <si>
    <t>sayedaliulhasan@gmail.com</t>
  </si>
  <si>
    <t>JUN 13</t>
  </si>
  <si>
    <t>10.1080/15376516.2022.2137872</t>
  </si>
  <si>
    <t>NOV 2022</t>
  </si>
  <si>
    <t>WOS:000878531500001</t>
  </si>
  <si>
    <t>Hashem, AT; Mahmoud, M; Islam, BA; Eid, MI; Ahmed, N; Mamdouh, AM; Elkomy, R; Elgamel, AF; Hamada, AAA; Khalil, EM; Ashour, ASA; Ali, AS; Taher, A; Hussein, AH; Elzahaby, I; Younes, MHM; Salah, E; Mojahed, EM; Talaat, B; ElHodiby, M; Osman, NK; Nour, DA; Khamis, Y; Elsallamy, AAH; Gehad, MA; Kotb, MMM; Allah, SHG</t>
  </si>
  <si>
    <t>Hashem, Ahmed T.; Mahmoud, Mostafa; Aly Islam, Bassem; Ibrahem Eid, Mohamed; Ahmed, Nancy; Mohamed Mamdouh, Ahmed; Elkomy, Rasha; Fouad Elgamel, Amira; Hamada, A. A. Ali; Khalil, Eman M.; Ashour, Ahmed S. A.; Said Ali, Ahmed; Taher, Ayman; Hasan Hussein, Amr; Elzahaby, Iman; Hafez Mohamed Younes, Mohamed; Salah, Emad; Mojahed, Eman M.; Talaat, Bassem; ElHodiby, Mohamed; Kamal Osman, Nada; Adel Nour, Dalia; Khamis, Yasser; Aly Hamed Elsallamy, Ayman; Ahmed Gehad, Mahmoud; Kotb, Mohamed Mahmoud Mohamed; Gad Allah, Sherine H.</t>
  </si>
  <si>
    <t>Comparative efficacy of lidocaine-prilocaine cream and vaginal misoprostol in reducing pain during levonorgestrel intrauterine device insertion in women delivered only by cesarean delivery: A randomized controlled trial</t>
  </si>
  <si>
    <t>Article; Early Access</t>
  </si>
  <si>
    <t>Objective To compare efficacy of lidocaine-prilocaine (LP) cream versus misoprostol versus placebo before levonorgestrel-releasing intrauterine device (LNG-IUD) insertion. Methods This randomized controlled trial (RCT) was conducted in a tertiary referral hospital from April 30, 2020 to March 1, 2021 on 210 parous women willing to receive LNG-IUD and delivered only by elective cesarean delivery (CD). Participants received 200 mu g vaginal misoprostol or 5 ml of LP cream 5% or placebo 3 h before LNG-IUS insertion. Primary outcome was pain during LNG-IUD insertion, while secondary outcomes were pain 10 min post-procedure, ease of insertion, patient satisfaction, insertion time, and drug side effects. Results Pain during LNG-IUS insertion was reduced in LP group and misoprostol group compared to placebo group (2.1 +/- 1.0 vs 3.7 +/- 1.6; p &lt;0.001) and (2.3 +/- 1.3 vs 3.7 +/- 1.6; p &lt;0.001), respectively. Ease of procedure and patient satisfaction were significantly higher in LP and misoprostol groups than placebo (P &lt;0.001). Need for additional analgesia was significantly higher in placebo group than in the other two groups (P = 0.009). Adverse events were not significantly different between the three groups except vomiting and abdominal cramps, which were higher with misoprostol. Conclusion LP cream and 200 mu g of vaginal misoprostol administration before LNG-IUD insertion in women delivered only by elective CD effectively reduced pain during insertion and 10 min post-procedure with easier insertions, high patient satisfaction, and tolerable side effects. Pain reduction with LP cream was clinically significant.</t>
  </si>
  <si>
    <t>[Hashem, Ahmed T.; Mahmoud, Mostafa; Elkomy, Rasha; Ashour, Ahmed S. A.; Taher, Ayman; Hasan Hussein, Amr; Elzahaby, Iman; Salah, Emad; Kamal Osman, Nada; Adel Nour, Dalia; Kotb, Mohamed Mahmoud Mohamed; Gad Allah, Sherine H.] Cairo Univ, Dept Obstet &amp; Gynecol, Fac Med, Cairo, Egypt; [Aly Islam, Bassem; Mohamed Mamdouh, Ahmed] Ain Shams Univ, Dept Obstet &amp; Gynecol, Fac Med, Cairo, Egypt; [Ibrahem Eid, Mohamed] Mansoura Univ, Dept Obstet &amp; Gynecol, Fac Med, Mansoura, Egypt; [Ahmed, Nancy; Fouad Elgamel, Amira; Hamada, A. A. Ali; Khalil, Eman M.; Khamis, Yasser] Beni Suef Univ, Dept Obstet &amp; Gynecol, Fac Med, Bani Suwayf, Egypt; [Said Ali, Ahmed] Al Azhar Univ, Fac Med, Cairo, Egypt; [Hafez Mohamed Younes, Mohamed] Port Said Univ, Dept Obstet &amp; Gynecol, Fac Med, Port Said, Egypt; [Mojahed, Eman M.] Fayoum Univ, Dept Obstet &amp; Gynecol, Fac Med, Faiyum, Egypt; [Talaat, Bassem] Zagazig Univ, Dept Obstet &amp; Gynecol, Fac Med, Zagazig, Egypt; [ElHodiby, Mohamed; Aly Hamed Elsallamy, Ayman] Misr Univ Sci &amp; Technol, Dept Obstet &amp; Gynecol, Fac Med, Giza, Egypt; [Ahmed Gehad, Mahmoud] Benha Univ, Dept Obstet &amp; Gynecol, Fac Med, Banha, Egypt</t>
  </si>
  <si>
    <t>Egyptian Knowledge Bank (EKB); Cairo University; Egyptian Knowledge Bank (EKB); Ain Shams University; Egyptian Knowledge Bank (EKB); Mansoura University; Egyptian Knowledge Bank (EKB); Beni Suef University; Egyptian Knowledge Bank (EKB); Al Azhar University; Egyptian Knowledge Bank (EKB); Port Said University; Egyptian Knowledge Bank (EKB); Fayoum University; Egyptian Knowledge Bank (EKB); Zagazig University; Egyptian Knowledge Bank (EKB); Misr University for Science &amp; Technology; Egyptian Knowledge Bank (EKB); Benha University</t>
  </si>
  <si>
    <t>Mahmoud, M (corresponding author), Cairo Univ, Dept Obstet &amp; Gynecol, Fac Med, Cairo, Egypt.</t>
  </si>
  <si>
    <t>mostafamahmoud998mo@gmail.com</t>
  </si>
  <si>
    <t>2022 MAY 12</t>
  </si>
  <si>
    <t>10.1002/ijgo.14157</t>
  </si>
  <si>
    <t>MAY 2022</t>
  </si>
  <si>
    <t>WOS:000793748700001</t>
  </si>
  <si>
    <t>Abdel-Mottaleb, Y; Ali, HS; El-Kherbetawy, MK; Elkazzaz, AY; ElSayed, MH; Elshormilisy, A; Eltrawy, AH; Abed, SY; Alshahrani, AM; Hashish, AA; Alamri, ES; Zaitone, SA</t>
  </si>
  <si>
    <t>Abdel-Mottaleb, Yousra; Ali, Howaida S.; El-Kherbetawy, Mohamed K.; Elkazzaz, Amany Y.; ElSayed, Mohamed H.; Elshormilisy, Amr; Eltrawy, Amira H.; Abed, Sally Y.; Alshahrani, Asma M.; Hashish, Abdullah A.; Alamri, Eman Saad; Zaitone, Sawsan A.</t>
  </si>
  <si>
    <t>Saponin-rich extract of Tribulus terrestris alleviates systemic inflammation and insulin resistance in dietary obese female rats: Impact on adipokine/hormonal disturbances</t>
  </si>
  <si>
    <t>BIOMEDICINE &amp; PHARMACOTHERAPY</t>
  </si>
  <si>
    <t>Tribulus terrestris saponins (TTS) have been longley used as an overall tonic and recent studies showed they influence inflammatory conditions. We examined the ameliorative effect of a commercial formula of a saponinrich extract of TT in a model of dietary obesity in female rats focusing on their ability to control the inflammatory burden, insulin resistance (IR), adipokine expression and the related reproductive system pathologies. Female rats were fed with high fat diet (HFD) for 14 weeks to launch diet-induced obesity; they were assigned as: the obese control female rats (OFR) which received no treatment and TTS (5 and 10 mg/kg/day) treated rats; they were compared to a normal rat group. We determined the IR index, serum/tissue inflammatory cytokines, and adipose tissue adipokine expression and examined the secondary ovarian pathologies. Body weight gain, serum triglycerides and IR (&gt;5-fold) in the OFR group were greater than the normal group; TTS lessened these parameters compared with the OFR group. TTS, at 10 mg/kg dose, ameliorated mRNA expression of leptin and visfatin genes in addition to serum inflammatory cytokine levels. Moreover, TTS corrected the hyperprolactinemia and other hormonal disturbances and ameliorated the ovarian pathologies. This study highlighted that the anti-inflammatory properties of TTS helped in alleviation of IR and body weight gain in OFR. Upon correction of obesity manifestations, the gonadal hormone dysregulations and ovarian pathologies were subsequently ameliorated. We can consider ITS as a promising candidate that may alleviate the inflammatory burden, IR and adipokine expression in obesity and hence prevent the secondary gonadal complications in female subjects if appropriate clinical studies are available.</t>
  </si>
  <si>
    <t>[Abdel-Mottaleb, Yousra] Future Univ Egypt, Fac Pharm, Dept Pharmacol &amp; Toxicol, Cairo 11835, Egypt; [Ali, Howaida S.] Assiut Univ, Dept Pharmacol, Fac Med, Assiut 71515, Egypt; [Ali, Howaida S.] Univ Tabuk, Dept Pharmacol, Fac Med, Tabuk 71491, Saudi Arabia; [El-Kherbetawy, Mohamed K.] Suez Canal Univ, Dept Pathol, Fac Med, Ismailia 41522, Egypt; [Elkazzaz, Amany Y.] Suez Canal Univ, Dept Med Biochem &amp; Mol Biol, Fac Med, Ismailia 41522, Egypt; [Elkazzaz, Amany Y.] Port Said Univ, Dept Med Biochem &amp; Mol Biol, Fac Med, Port Said 8583102, Egypt; [ElSayed, Mohamed H.] Ain Shams Univ, Dept Physiol, Fac Med, Cairo, Egypt; [Elshormilisy, Amr] Helwan Univ, Dept Internal Med, Fac Med, Cairo, Egypt; [Eltrawy, Amira H.] Alexandria Univ, Fac Med, Dept Anat &amp; Embryol, Alexandria 21526, Egypt; [Abed, Sally Y.] Imam Abdulrahman Bin Faisal Univ, Coll Appl Med Sci Jubail, Dept Resp Care, Jubail Ind City 35816, Saudi Arabia; [Alshahrani, Asma M.] King Khalid Univ, Dept Clin Pharm, Coll Pharm, Abha 61421, Saudi Arabia; [Hashish, Abdullah A.] Univ Bisha, Basic Med Sci Dept, Coll Med, Bisha 61922, Saudi Arabia; [Hashish, Abdullah A.] Suez Canal Univ, Dept Clin Pathol, Fac Med, Ismailia 41522, Egypt; [Alamri, Eman Saad] Univ Tabuk, Nutr &amp; Food Sci Dept, Tabuk 71491, Saudi Arabia; [Zaitone, Sawsan A.] Suez Canal Univ, Dept Pharmacol &amp; Toxicol, Fac Pharm, Ismailia 41522, Egypt; [Zaitone, Sawsan A.] Univ Tabuk, Dept Pharmacol &amp; Toxicol, Fac Pharm, Tabuk 71491, Saudi Arabia</t>
  </si>
  <si>
    <t>Egyptian Knowledge Bank (EKB); Future University in Egypt; Egyptian Knowledge Bank (EKB); Assiut University; University of Tabuk; Egyptian Knowledge Bank (EKB); Suez Canal University; Egyptian Knowledge Bank (EKB); Suez Canal University; Egyptian Knowledge Bank (EKB); Port Said University; Egyptian Knowledge Bank (EKB); Ain Shams University; Egyptian Knowledge Bank (EKB); Helwan University; Egyptian Knowledge Bank (EKB); Alexandria University; Imam Abdulrahman Bin Faisal University; King Khalid University; University of Bisha; Egyptian Knowledge Bank (EKB); Suez Canal University; University of Tabuk; Egyptian Knowledge Bank (EKB); Suez Canal University; University of Tabuk</t>
  </si>
  <si>
    <t>Zaitone, SA (corresponding author), Suez Canal Univ, Dept Pharmacol &amp; Toxicol, Fac Pharm, Ismailia 41522, Egypt.</t>
  </si>
  <si>
    <t>amany_elkazaz@med.suez.edu.eg; Ashahrani@kku.edu.sa; szaitone@ut.edu.sa</t>
  </si>
  <si>
    <t>10.1016/j.biopha.2022.112639</t>
  </si>
  <si>
    <t>WOS:000744590600006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</si>
</sst>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31"/>
  <sheetViews>
    <sheetView tabSelected="1" zoomScalePageLayoutView="0" workbookViewId="0" topLeftCell="A1">
      <selection activeCell="A1" sqref="A1"/>
    </sheetView>
  </sheetViews>
  <sheetFormatPr defaultColWidth="9.140625" defaultRowHeight="12.75"/>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ht="12.75">
      <c r="A2" t="s">
        <v>72</v>
      </c>
      <c r="B2" t="s">
        <v>73</v>
      </c>
      <c r="F2" t="s">
        <v>75</v>
      </c>
      <c r="I2" t="s">
        <v>76</v>
      </c>
      <c r="J2" t="s">
        <v>77</v>
      </c>
      <c r="N2" t="s">
        <v>78</v>
      </c>
      <c r="V2" t="s">
        <v>79</v>
      </c>
      <c r="W2" t="s">
        <v>80</v>
      </c>
      <c r="X2" t="s">
        <v>81</v>
      </c>
      <c r="Y2" t="s">
        <v>82</v>
      </c>
      <c r="Z2" t="s">
        <v>83</v>
      </c>
      <c r="AH2">
        <v>3</v>
      </c>
      <c r="AI2">
        <v>3</v>
      </c>
      <c r="AT2" t="s">
        <v>84</v>
      </c>
      <c r="AU2">
        <v>2021</v>
      </c>
      <c r="AV2">
        <v>21</v>
      </c>
      <c r="AW2">
        <v>4</v>
      </c>
      <c r="BD2" t="s">
        <v>85</v>
      </c>
      <c r="BE2" t="s">
        <v>86</v>
      </c>
      <c r="BF2" t="str">
        <f>HYPERLINK("http://dx.doi.org/10.1002/pa.2626","http://dx.doi.org/10.1002/pa.2626")</f>
        <v>http://dx.doi.org/10.1002/pa.2626</v>
      </c>
      <c r="BH2" t="s">
        <v>87</v>
      </c>
      <c r="BR2" t="s">
        <v>88</v>
      </c>
      <c r="BS2" t="s">
        <v>89</v>
      </c>
      <c r="BT2" t="str">
        <f>HYPERLINK("https%3A%2F%2Fwww.webofscience.com%2Fwos%2Fwoscc%2Ffull-record%2FWOS:000611861100001","View Full Record in Web of Science")</f>
        <v>View Full Record in Web of Science</v>
      </c>
    </row>
    <row r="3" spans="1:72" ht="12.75">
      <c r="A3" t="s">
        <v>72</v>
      </c>
      <c r="B3" t="s">
        <v>90</v>
      </c>
      <c r="F3" t="s">
        <v>91</v>
      </c>
      <c r="I3" t="s">
        <v>92</v>
      </c>
      <c r="J3" t="s">
        <v>93</v>
      </c>
      <c r="N3" t="s">
        <v>78</v>
      </c>
      <c r="V3" t="s">
        <v>94</v>
      </c>
      <c r="W3" t="s">
        <v>95</v>
      </c>
      <c r="X3" t="s">
        <v>96</v>
      </c>
      <c r="Y3" t="s">
        <v>97</v>
      </c>
      <c r="Z3" t="s">
        <v>98</v>
      </c>
      <c r="AH3">
        <v>1</v>
      </c>
      <c r="AI3">
        <v>1</v>
      </c>
      <c r="AT3" t="s">
        <v>99</v>
      </c>
      <c r="AU3">
        <v>2021</v>
      </c>
      <c r="AV3">
        <v>52</v>
      </c>
      <c r="AW3">
        <v>1</v>
      </c>
      <c r="BD3">
        <v>59</v>
      </c>
      <c r="BE3" t="s">
        <v>100</v>
      </c>
      <c r="BF3" t="str">
        <f>HYPERLINK("http://dx.doi.org/10.1186/s43055-021-00430-3","http://dx.doi.org/10.1186/s43055-021-00430-3")</f>
        <v>http://dx.doi.org/10.1186/s43055-021-00430-3</v>
      </c>
      <c r="BR3" t="s">
        <v>88</v>
      </c>
      <c r="BS3" t="s">
        <v>101</v>
      </c>
      <c r="BT3" t="str">
        <f>HYPERLINK("https%3A%2F%2Fwww.webofscience.com%2Fwos%2Fwoscc%2Ffull-record%2FWOS:000621085500003","View Full Record in Web of Science")</f>
        <v>View Full Record in Web of Science</v>
      </c>
    </row>
    <row r="4" spans="1:72" ht="12.75">
      <c r="A4" t="s">
        <v>72</v>
      </c>
      <c r="B4" t="s">
        <v>102</v>
      </c>
      <c r="F4" t="s">
        <v>103</v>
      </c>
      <c r="I4" t="s">
        <v>104</v>
      </c>
      <c r="J4" t="s">
        <v>105</v>
      </c>
      <c r="N4" t="s">
        <v>78</v>
      </c>
      <c r="V4" t="s">
        <v>106</v>
      </c>
      <c r="W4" t="s">
        <v>107</v>
      </c>
      <c r="X4" t="s">
        <v>108</v>
      </c>
      <c r="Y4" t="s">
        <v>109</v>
      </c>
      <c r="Z4" t="s">
        <v>110</v>
      </c>
      <c r="AH4">
        <v>1</v>
      </c>
      <c r="AI4">
        <v>1</v>
      </c>
      <c r="AU4">
        <v>2022</v>
      </c>
      <c r="AV4">
        <v>12</v>
      </c>
      <c r="AW4">
        <v>1</v>
      </c>
      <c r="BB4">
        <v>44</v>
      </c>
      <c r="BC4">
        <v>56</v>
      </c>
      <c r="BE4" t="s">
        <v>111</v>
      </c>
      <c r="BF4" t="str">
        <f>HYPERLINK("http://dx.doi.org/10.1891/IJC-2021-0009","http://dx.doi.org/10.1891/IJC-2021-0009")</f>
        <v>http://dx.doi.org/10.1891/IJC-2021-0009</v>
      </c>
      <c r="BR4" t="s">
        <v>88</v>
      </c>
      <c r="BS4" t="s">
        <v>112</v>
      </c>
      <c r="BT4" t="str">
        <f>HYPERLINK("https%3A%2F%2Fwww.webofscience.com%2Fwos%2Fwoscc%2Ffull-record%2FWOS:000769791700006","View Full Record in Web of Science")</f>
        <v>View Full Record in Web of Science</v>
      </c>
    </row>
    <row r="5" spans="1:72" ht="12.75">
      <c r="A5" t="s">
        <v>72</v>
      </c>
      <c r="B5" t="s">
        <v>113</v>
      </c>
      <c r="F5" t="s">
        <v>114</v>
      </c>
      <c r="I5" t="s">
        <v>115</v>
      </c>
      <c r="J5" t="s">
        <v>116</v>
      </c>
      <c r="N5" t="s">
        <v>78</v>
      </c>
      <c r="V5" t="s">
        <v>117</v>
      </c>
      <c r="W5" t="s">
        <v>118</v>
      </c>
      <c r="X5" t="s">
        <v>119</v>
      </c>
      <c r="Y5" t="s">
        <v>120</v>
      </c>
      <c r="Z5" t="s">
        <v>121</v>
      </c>
      <c r="AH5">
        <v>6</v>
      </c>
      <c r="AI5">
        <v>6</v>
      </c>
      <c r="AT5" t="s">
        <v>122</v>
      </c>
      <c r="AU5">
        <v>2020</v>
      </c>
      <c r="AV5">
        <v>49</v>
      </c>
      <c r="AW5">
        <v>10</v>
      </c>
      <c r="BD5">
        <v>101900</v>
      </c>
      <c r="BE5" t="s">
        <v>123</v>
      </c>
      <c r="BF5" t="str">
        <f>HYPERLINK("http://dx.doi.org/10.1016/j.jogoh.2020.101900","http://dx.doi.org/10.1016/j.jogoh.2020.101900")</f>
        <v>http://dx.doi.org/10.1016/j.jogoh.2020.101900</v>
      </c>
      <c r="BR5" t="s">
        <v>88</v>
      </c>
      <c r="BS5" t="s">
        <v>124</v>
      </c>
      <c r="BT5" t="str">
        <f>HYPERLINK("https%3A%2F%2Fwww.webofscience.com%2Fwos%2Fwoscc%2Ffull-record%2FWOS:000591544600019","View Full Record in Web of Science")</f>
        <v>View Full Record in Web of Science</v>
      </c>
    </row>
    <row r="6" spans="1:72" ht="12.75">
      <c r="A6" t="s">
        <v>72</v>
      </c>
      <c r="B6" t="s">
        <v>125</v>
      </c>
      <c r="F6" t="s">
        <v>126</v>
      </c>
      <c r="I6" t="s">
        <v>127</v>
      </c>
      <c r="J6" t="s">
        <v>128</v>
      </c>
      <c r="N6" t="s">
        <v>78</v>
      </c>
      <c r="V6" t="s">
        <v>129</v>
      </c>
      <c r="W6" t="s">
        <v>130</v>
      </c>
      <c r="X6" t="s">
        <v>131</v>
      </c>
      <c r="Y6" t="s">
        <v>120</v>
      </c>
      <c r="Z6" t="s">
        <v>121</v>
      </c>
      <c r="AH6">
        <v>7</v>
      </c>
      <c r="AI6">
        <v>8</v>
      </c>
      <c r="AU6">
        <v>2019</v>
      </c>
      <c r="AV6">
        <v>11</v>
      </c>
      <c r="BB6">
        <v>41</v>
      </c>
      <c r="BC6">
        <v>47</v>
      </c>
      <c r="BE6" t="s">
        <v>132</v>
      </c>
      <c r="BF6" t="str">
        <f>HYPERLINK("http://dx.doi.org/10.2147/IJWH.S193293","http://dx.doi.org/10.2147/IJWH.S193293")</f>
        <v>http://dx.doi.org/10.2147/IJWH.S193293</v>
      </c>
      <c r="BR6" t="s">
        <v>88</v>
      </c>
      <c r="BS6" t="s">
        <v>133</v>
      </c>
      <c r="BT6" t="str">
        <f>HYPERLINK("https%3A%2F%2Fwww.webofscience.com%2Fwos%2Fwoscc%2Ffull-record%2FWOS:000456418300001","View Full Record in Web of Science")</f>
        <v>View Full Record in Web of Science</v>
      </c>
    </row>
    <row r="7" spans="1:72" ht="12.75">
      <c r="A7" t="s">
        <v>72</v>
      </c>
      <c r="B7" t="s">
        <v>134</v>
      </c>
      <c r="F7" t="s">
        <v>135</v>
      </c>
      <c r="I7" t="s">
        <v>136</v>
      </c>
      <c r="J7" t="s">
        <v>137</v>
      </c>
      <c r="N7" t="s">
        <v>78</v>
      </c>
      <c r="V7" t="s">
        <v>138</v>
      </c>
      <c r="W7" t="s">
        <v>139</v>
      </c>
      <c r="X7" t="s">
        <v>140</v>
      </c>
      <c r="Y7" t="s">
        <v>141</v>
      </c>
      <c r="Z7" t="s">
        <v>142</v>
      </c>
      <c r="AH7">
        <v>1</v>
      </c>
      <c r="AI7">
        <v>1</v>
      </c>
      <c r="AT7" t="s">
        <v>122</v>
      </c>
      <c r="AU7">
        <v>2021</v>
      </c>
      <c r="AV7">
        <v>11</v>
      </c>
      <c r="AW7">
        <v>4</v>
      </c>
      <c r="BB7">
        <v>775</v>
      </c>
      <c r="BC7">
        <v>786</v>
      </c>
      <c r="BE7" t="s">
        <v>143</v>
      </c>
      <c r="BF7" t="str">
        <f>HYPERLINK("http://dx.doi.org/10.3390/nursrep11040074","http://dx.doi.org/10.3390/nursrep11040074")</f>
        <v>http://dx.doi.org/10.3390/nursrep11040074</v>
      </c>
      <c r="BR7" t="s">
        <v>88</v>
      </c>
      <c r="BS7" t="s">
        <v>144</v>
      </c>
      <c r="BT7" t="str">
        <f>HYPERLINK("https%3A%2F%2Fwww.webofscience.com%2Fwos%2Fwoscc%2Ffull-record%2FWOS:000735556200001","View Full Record in Web of Science")</f>
        <v>View Full Record in Web of Science</v>
      </c>
    </row>
    <row r="8" spans="1:72" ht="12.75">
      <c r="A8" t="s">
        <v>72</v>
      </c>
      <c r="B8" t="s">
        <v>145</v>
      </c>
      <c r="F8" t="s">
        <v>146</v>
      </c>
      <c r="I8" t="s">
        <v>147</v>
      </c>
      <c r="J8" t="s">
        <v>148</v>
      </c>
      <c r="N8" t="s">
        <v>78</v>
      </c>
      <c r="V8" t="s">
        <v>149</v>
      </c>
      <c r="W8" t="s">
        <v>150</v>
      </c>
      <c r="X8" t="s">
        <v>151</v>
      </c>
      <c r="Y8" t="s">
        <v>152</v>
      </c>
      <c r="Z8" t="s">
        <v>153</v>
      </c>
      <c r="AH8">
        <v>16</v>
      </c>
      <c r="AI8">
        <v>19</v>
      </c>
      <c r="AT8" t="s">
        <v>154</v>
      </c>
      <c r="AU8">
        <v>2020</v>
      </c>
      <c r="AV8">
        <v>33</v>
      </c>
      <c r="AW8">
        <v>19</v>
      </c>
      <c r="BB8">
        <v>3300</v>
      </c>
      <c r="BC8">
        <v>3307</v>
      </c>
      <c r="BE8" t="s">
        <v>155</v>
      </c>
      <c r="BF8" t="str">
        <f>HYPERLINK("http://dx.doi.org/10.1080/14767058.2019.1571572","http://dx.doi.org/10.1080/14767058.2019.1571572")</f>
        <v>http://dx.doi.org/10.1080/14767058.2019.1571572</v>
      </c>
      <c r="BR8" t="s">
        <v>88</v>
      </c>
      <c r="BS8" t="s">
        <v>156</v>
      </c>
      <c r="BT8" t="str">
        <f>HYPERLINK("https%3A%2F%2Fwww.webofscience.com%2Fwos%2Fwoscc%2Ffull-record%2FWOS:000558442700013","View Full Record in Web of Science")</f>
        <v>View Full Record in Web of Science</v>
      </c>
    </row>
    <row r="9" spans="1:72" ht="12.75">
      <c r="A9" t="s">
        <v>72</v>
      </c>
      <c r="B9" t="s">
        <v>157</v>
      </c>
      <c r="F9" t="s">
        <v>158</v>
      </c>
      <c r="I9" t="s">
        <v>159</v>
      </c>
      <c r="J9" t="s">
        <v>160</v>
      </c>
      <c r="N9" t="s">
        <v>78</v>
      </c>
      <c r="V9" t="s">
        <v>161</v>
      </c>
      <c r="W9" t="s">
        <v>162</v>
      </c>
      <c r="X9" t="s">
        <v>163</v>
      </c>
      <c r="Y9" t="s">
        <v>164</v>
      </c>
      <c r="Z9" t="s">
        <v>165</v>
      </c>
      <c r="AH9">
        <v>1</v>
      </c>
      <c r="AI9">
        <v>2</v>
      </c>
      <c r="AT9" t="s">
        <v>166</v>
      </c>
      <c r="AU9">
        <v>2017</v>
      </c>
      <c r="AV9">
        <v>51</v>
      </c>
      <c r="AW9">
        <v>4</v>
      </c>
      <c r="BB9">
        <v>381</v>
      </c>
      <c r="BC9">
        <v>387</v>
      </c>
      <c r="BE9" t="s">
        <v>167</v>
      </c>
      <c r="BF9" t="str">
        <f>HYPERLINK("http://dx.doi.org/10.4132/jptm.2017.04.28","http://dx.doi.org/10.4132/jptm.2017.04.28")</f>
        <v>http://dx.doi.org/10.4132/jptm.2017.04.28</v>
      </c>
      <c r="BR9" t="s">
        <v>88</v>
      </c>
      <c r="BS9" t="s">
        <v>168</v>
      </c>
      <c r="BT9" t="str">
        <f>HYPERLINK("https%3A%2F%2Fwww.webofscience.com%2Fwos%2Fwoscc%2Ffull-record%2FWOS:000405799000006","View Full Record in Web of Science")</f>
        <v>View Full Record in Web of Science</v>
      </c>
    </row>
    <row r="10" spans="1:72" ht="12.75">
      <c r="A10" t="s">
        <v>72</v>
      </c>
      <c r="B10" t="s">
        <v>169</v>
      </c>
      <c r="F10" t="s">
        <v>170</v>
      </c>
      <c r="I10" t="s">
        <v>171</v>
      </c>
      <c r="J10" t="s">
        <v>172</v>
      </c>
      <c r="N10" t="s">
        <v>78</v>
      </c>
      <c r="V10" t="s">
        <v>173</v>
      </c>
      <c r="W10" t="s">
        <v>174</v>
      </c>
      <c r="X10" t="s">
        <v>175</v>
      </c>
      <c r="Y10" t="s">
        <v>176</v>
      </c>
      <c r="Z10" t="s">
        <v>177</v>
      </c>
      <c r="AH10">
        <v>14</v>
      </c>
      <c r="AI10">
        <v>15</v>
      </c>
      <c r="AT10" t="s">
        <v>178</v>
      </c>
      <c r="AU10">
        <v>2020</v>
      </c>
      <c r="AV10">
        <v>10</v>
      </c>
      <c r="AW10">
        <v>3</v>
      </c>
      <c r="BB10">
        <v>1379</v>
      </c>
      <c r="BC10">
        <v>1387</v>
      </c>
      <c r="BE10" t="s">
        <v>179</v>
      </c>
      <c r="BF10" t="str">
        <f>HYPERLINK("http://dx.doi.org/10.1039/c9ra08717f","http://dx.doi.org/10.1039/c9ra08717f")</f>
        <v>http://dx.doi.org/10.1039/c9ra08717f</v>
      </c>
      <c r="BR10" t="s">
        <v>88</v>
      </c>
      <c r="BS10" t="s">
        <v>180</v>
      </c>
      <c r="BT10" t="str">
        <f>HYPERLINK("https%3A%2F%2Fwww.webofscience.com%2Fwos%2Fwoscc%2Ffull-record%2FWOS:000507296300020","View Full Record in Web of Science")</f>
        <v>View Full Record in Web of Science</v>
      </c>
    </row>
    <row r="11" spans="1:72" ht="12.75">
      <c r="A11" t="s">
        <v>72</v>
      </c>
      <c r="B11" t="s">
        <v>181</v>
      </c>
      <c r="F11" t="s">
        <v>182</v>
      </c>
      <c r="I11" t="s">
        <v>183</v>
      </c>
      <c r="J11" t="s">
        <v>184</v>
      </c>
      <c r="N11" t="s">
        <v>78</v>
      </c>
      <c r="V11" t="s">
        <v>185</v>
      </c>
      <c r="W11" t="s">
        <v>186</v>
      </c>
      <c r="X11" t="s">
        <v>187</v>
      </c>
      <c r="Y11" t="s">
        <v>188</v>
      </c>
      <c r="Z11" t="s">
        <v>189</v>
      </c>
      <c r="AH11">
        <v>1</v>
      </c>
      <c r="AI11">
        <v>1</v>
      </c>
      <c r="AU11">
        <v>2018</v>
      </c>
      <c r="AV11">
        <v>37</v>
      </c>
      <c r="AW11">
        <v>2</v>
      </c>
      <c r="BB11">
        <v>81</v>
      </c>
      <c r="BC11">
        <v>86</v>
      </c>
      <c r="BE11" t="s">
        <v>190</v>
      </c>
      <c r="BF11" t="str">
        <f>HYPERLINK("http://dx.doi.org/10.1080/10641955.2018.1454462","http://dx.doi.org/10.1080/10641955.2018.1454462")</f>
        <v>http://dx.doi.org/10.1080/10641955.2018.1454462</v>
      </c>
      <c r="BR11" t="s">
        <v>88</v>
      </c>
      <c r="BS11" t="s">
        <v>191</v>
      </c>
      <c r="BT11" t="str">
        <f>HYPERLINK("https%3A%2F%2Fwww.webofscience.com%2Fwos%2Fwoscc%2Ffull-record%2FWOS:000432162900003","View Full Record in Web of Science")</f>
        <v>View Full Record in Web of Science</v>
      </c>
    </row>
    <row r="12" spans="1:72" ht="12.75">
      <c r="A12" t="s">
        <v>72</v>
      </c>
      <c r="B12" t="s">
        <v>192</v>
      </c>
      <c r="F12" t="s">
        <v>193</v>
      </c>
      <c r="I12" t="s">
        <v>194</v>
      </c>
      <c r="J12" t="s">
        <v>195</v>
      </c>
      <c r="N12" t="s">
        <v>78</v>
      </c>
      <c r="V12" t="s">
        <v>196</v>
      </c>
      <c r="W12" t="s">
        <v>197</v>
      </c>
      <c r="X12" t="s">
        <v>198</v>
      </c>
      <c r="Y12" t="s">
        <v>199</v>
      </c>
      <c r="Z12" t="s">
        <v>200</v>
      </c>
      <c r="AH12">
        <v>0</v>
      </c>
      <c r="AI12">
        <v>0</v>
      </c>
      <c r="AT12" t="s">
        <v>122</v>
      </c>
      <c r="AU12">
        <v>2022</v>
      </c>
      <c r="AV12">
        <v>10</v>
      </c>
      <c r="AW12">
        <v>12</v>
      </c>
      <c r="BD12">
        <v>2359</v>
      </c>
      <c r="BE12" t="s">
        <v>201</v>
      </c>
      <c r="BF12" t="str">
        <f>HYPERLINK("http://dx.doi.org/10.3390/healthcare10122359","http://dx.doi.org/10.3390/healthcare10122359")</f>
        <v>http://dx.doi.org/10.3390/healthcare10122359</v>
      </c>
      <c r="BR12" t="s">
        <v>88</v>
      </c>
      <c r="BS12" t="s">
        <v>202</v>
      </c>
      <c r="BT12" t="str">
        <f>HYPERLINK("https%3A%2F%2Fwww.webofscience.com%2Fwos%2Fwoscc%2Ffull-record%2FWOS:000901081100001","View Full Record in Web of Science")</f>
        <v>View Full Record in Web of Science</v>
      </c>
    </row>
    <row r="13" spans="1:72" ht="12.75">
      <c r="A13" t="s">
        <v>72</v>
      </c>
      <c r="B13" t="s">
        <v>203</v>
      </c>
      <c r="F13" t="s">
        <v>204</v>
      </c>
      <c r="I13" t="s">
        <v>205</v>
      </c>
      <c r="J13" t="s">
        <v>206</v>
      </c>
      <c r="N13" t="s">
        <v>78</v>
      </c>
      <c r="V13" t="s">
        <v>207</v>
      </c>
      <c r="W13" t="s">
        <v>208</v>
      </c>
      <c r="X13" t="s">
        <v>187</v>
      </c>
      <c r="Y13" t="s">
        <v>209</v>
      </c>
      <c r="Z13" t="s">
        <v>210</v>
      </c>
      <c r="AH13">
        <v>4</v>
      </c>
      <c r="AI13">
        <v>4</v>
      </c>
      <c r="AT13" t="s">
        <v>211</v>
      </c>
      <c r="AU13">
        <v>2022</v>
      </c>
      <c r="AV13">
        <v>35</v>
      </c>
      <c r="AW13">
        <v>10</v>
      </c>
      <c r="BD13" t="s">
        <v>212</v>
      </c>
      <c r="BE13" t="s">
        <v>213</v>
      </c>
      <c r="BF13" t="str">
        <f>HYPERLINK("http://dx.doi.org/10.1111/dth.15762","http://dx.doi.org/10.1111/dth.15762")</f>
        <v>http://dx.doi.org/10.1111/dth.15762</v>
      </c>
      <c r="BH13" t="s">
        <v>214</v>
      </c>
      <c r="BR13" t="s">
        <v>88</v>
      </c>
      <c r="BS13" t="s">
        <v>215</v>
      </c>
      <c r="BT13" t="str">
        <f>HYPERLINK("https%3A%2F%2Fwww.webofscience.com%2Fwos%2Fwoscc%2Ffull-record%2FWOS:000849506800001","View Full Record in Web of Science")</f>
        <v>View Full Record in Web of Science</v>
      </c>
    </row>
    <row r="14" spans="1:72" ht="12.75">
      <c r="A14" t="s">
        <v>72</v>
      </c>
      <c r="B14" t="s">
        <v>216</v>
      </c>
      <c r="F14" t="s">
        <v>217</v>
      </c>
      <c r="I14" t="s">
        <v>218</v>
      </c>
      <c r="J14" t="s">
        <v>219</v>
      </c>
      <c r="N14" t="s">
        <v>78</v>
      </c>
      <c r="V14" t="s">
        <v>220</v>
      </c>
      <c r="W14" t="s">
        <v>221</v>
      </c>
      <c r="X14" t="s">
        <v>187</v>
      </c>
      <c r="Y14" t="s">
        <v>222</v>
      </c>
      <c r="Z14" t="s">
        <v>153</v>
      </c>
      <c r="AH14">
        <v>5</v>
      </c>
      <c r="AI14">
        <v>5</v>
      </c>
      <c r="AT14" t="s">
        <v>211</v>
      </c>
      <c r="AU14">
        <v>2017</v>
      </c>
      <c r="AV14">
        <v>139</v>
      </c>
      <c r="AW14">
        <v>1</v>
      </c>
      <c r="BB14">
        <v>65</v>
      </c>
      <c r="BC14">
        <v>70</v>
      </c>
      <c r="BE14" t="s">
        <v>223</v>
      </c>
      <c r="BF14" t="str">
        <f>HYPERLINK("http://dx.doi.org/10.1002/ijgo.12255","http://dx.doi.org/10.1002/ijgo.12255")</f>
        <v>http://dx.doi.org/10.1002/ijgo.12255</v>
      </c>
      <c r="BR14" t="s">
        <v>88</v>
      </c>
      <c r="BS14" t="s">
        <v>224</v>
      </c>
      <c r="BT14" t="str">
        <f>HYPERLINK("https%3A%2F%2Fwww.webofscience.com%2Fwos%2Fwoscc%2Ffull-record%2FWOS:000417168600013","View Full Record in Web of Science")</f>
        <v>View Full Record in Web of Science</v>
      </c>
    </row>
    <row r="15" spans="1:72" ht="12.75">
      <c r="A15" t="s">
        <v>72</v>
      </c>
      <c r="B15" t="s">
        <v>225</v>
      </c>
      <c r="F15" t="s">
        <v>226</v>
      </c>
      <c r="I15" t="s">
        <v>227</v>
      </c>
      <c r="J15" t="s">
        <v>228</v>
      </c>
      <c r="N15" t="s">
        <v>78</v>
      </c>
      <c r="V15" t="s">
        <v>229</v>
      </c>
      <c r="W15" t="s">
        <v>230</v>
      </c>
      <c r="X15" t="s">
        <v>231</v>
      </c>
      <c r="Y15" t="s">
        <v>232</v>
      </c>
      <c r="Z15" t="s">
        <v>233</v>
      </c>
      <c r="AH15">
        <v>8</v>
      </c>
      <c r="AI15">
        <v>8</v>
      </c>
      <c r="AT15" t="s">
        <v>234</v>
      </c>
      <c r="AU15">
        <v>2022</v>
      </c>
      <c r="AV15">
        <v>16</v>
      </c>
      <c r="AW15">
        <v>1</v>
      </c>
      <c r="BD15">
        <v>58</v>
      </c>
      <c r="BE15" t="s">
        <v>235</v>
      </c>
      <c r="BF15" t="str">
        <f>HYPERLINK("http://dx.doi.org/10.1186/s13065-022-00849-3","http://dx.doi.org/10.1186/s13065-022-00849-3")</f>
        <v>http://dx.doi.org/10.1186/s13065-022-00849-3</v>
      </c>
      <c r="BR15" t="s">
        <v>88</v>
      </c>
      <c r="BS15" t="s">
        <v>236</v>
      </c>
      <c r="BT15" t="str">
        <f>HYPERLINK("https%3A%2F%2Fwww.webofscience.com%2Fwos%2Fwoscc%2Ffull-record%2FWOS:000835681100001","View Full Record in Web of Science")</f>
        <v>View Full Record in Web of Science</v>
      </c>
    </row>
    <row r="16" spans="1:72" ht="12.75">
      <c r="A16" t="s">
        <v>72</v>
      </c>
      <c r="B16" t="s">
        <v>237</v>
      </c>
      <c r="F16" t="s">
        <v>238</v>
      </c>
      <c r="I16" t="s">
        <v>239</v>
      </c>
      <c r="J16" t="s">
        <v>240</v>
      </c>
      <c r="N16" t="s">
        <v>78</v>
      </c>
      <c r="V16" t="s">
        <v>241</v>
      </c>
      <c r="W16" t="s">
        <v>242</v>
      </c>
      <c r="X16" t="s">
        <v>131</v>
      </c>
      <c r="Y16" t="s">
        <v>243</v>
      </c>
      <c r="Z16" t="s">
        <v>244</v>
      </c>
      <c r="AH16">
        <v>5</v>
      </c>
      <c r="AI16">
        <v>8</v>
      </c>
      <c r="AT16" t="s">
        <v>84</v>
      </c>
      <c r="AU16">
        <v>2018</v>
      </c>
      <c r="AV16">
        <v>14</v>
      </c>
      <c r="BB16">
        <v>93</v>
      </c>
      <c r="BC16">
        <v>96</v>
      </c>
      <c r="BE16" t="s">
        <v>245</v>
      </c>
      <c r="BF16" t="str">
        <f>HYPERLINK("http://dx.doi.org/10.1016/j.jare.2018.06.002","http://dx.doi.org/10.1016/j.jare.2018.06.002")</f>
        <v>http://dx.doi.org/10.1016/j.jare.2018.06.002</v>
      </c>
      <c r="BR16" t="s">
        <v>88</v>
      </c>
      <c r="BS16" t="s">
        <v>246</v>
      </c>
      <c r="BT16" t="str">
        <f>HYPERLINK("https%3A%2F%2Fwww.webofscience.com%2Fwos%2Fwoscc%2Ffull-record%2FWOS:000448049500010","View Full Record in Web of Science")</f>
        <v>View Full Record in Web of Science</v>
      </c>
    </row>
    <row r="17" spans="1:72" ht="12.75">
      <c r="A17" t="s">
        <v>72</v>
      </c>
      <c r="B17" t="s">
        <v>247</v>
      </c>
      <c r="F17" t="s">
        <v>248</v>
      </c>
      <c r="I17" t="s">
        <v>249</v>
      </c>
      <c r="J17" t="s">
        <v>250</v>
      </c>
      <c r="N17" t="s">
        <v>78</v>
      </c>
      <c r="V17" t="s">
        <v>251</v>
      </c>
      <c r="W17" t="s">
        <v>252</v>
      </c>
      <c r="X17" t="s">
        <v>253</v>
      </c>
      <c r="Y17" t="s">
        <v>254</v>
      </c>
      <c r="Z17" t="s">
        <v>255</v>
      </c>
      <c r="AH17">
        <v>1</v>
      </c>
      <c r="AI17">
        <v>1</v>
      </c>
      <c r="AT17" t="s">
        <v>256</v>
      </c>
      <c r="AU17">
        <v>2022</v>
      </c>
      <c r="AV17">
        <v>26</v>
      </c>
      <c r="AW17">
        <v>3</v>
      </c>
      <c r="BB17">
        <v>565</v>
      </c>
      <c r="BC17">
        <v>574</v>
      </c>
      <c r="BE17" t="s">
        <v>257</v>
      </c>
      <c r="BF17" t="str">
        <f>HYPERLINK("http://dx.doi.org/10.1007/s10995-021-03352-8","http://dx.doi.org/10.1007/s10995-021-03352-8")</f>
        <v>http://dx.doi.org/10.1007/s10995-021-03352-8</v>
      </c>
      <c r="BH17" t="s">
        <v>258</v>
      </c>
      <c r="BR17" t="s">
        <v>88</v>
      </c>
      <c r="BS17" t="s">
        <v>259</v>
      </c>
      <c r="BT17" t="str">
        <f>HYPERLINK("https%3A%2F%2Fwww.webofscience.com%2Fwos%2Fwoscc%2Ffull-record%2FWOS:000744913200001","View Full Record in Web of Science")</f>
        <v>View Full Record in Web of Science</v>
      </c>
    </row>
    <row r="18" spans="1:72" ht="12.75">
      <c r="A18" t="s">
        <v>72</v>
      </c>
      <c r="B18" t="s">
        <v>260</v>
      </c>
      <c r="F18" t="s">
        <v>261</v>
      </c>
      <c r="I18" t="s">
        <v>262</v>
      </c>
      <c r="J18" t="s">
        <v>263</v>
      </c>
      <c r="N18" t="s">
        <v>78</v>
      </c>
      <c r="V18" t="s">
        <v>264</v>
      </c>
      <c r="W18" t="s">
        <v>265</v>
      </c>
      <c r="X18" t="s">
        <v>266</v>
      </c>
      <c r="Y18" t="s">
        <v>267</v>
      </c>
      <c r="Z18" t="s">
        <v>268</v>
      </c>
      <c r="AH18">
        <v>0</v>
      </c>
      <c r="AI18">
        <v>0</v>
      </c>
      <c r="AT18" t="s">
        <v>269</v>
      </c>
      <c r="AU18">
        <v>2023</v>
      </c>
      <c r="AV18">
        <v>18</v>
      </c>
      <c r="AW18">
        <v>1</v>
      </c>
      <c r="BB18">
        <v>66</v>
      </c>
      <c r="BC18">
        <v>73</v>
      </c>
      <c r="BE18" t="s">
        <v>270</v>
      </c>
      <c r="BF18" t="str">
        <f>HYPERLINK("http://dx.doi.org/10.1089/bfm.2022.0177","http://dx.doi.org/10.1089/bfm.2022.0177")</f>
        <v>http://dx.doi.org/10.1089/bfm.2022.0177</v>
      </c>
      <c r="BH18" t="s">
        <v>271</v>
      </c>
      <c r="BR18" t="s">
        <v>88</v>
      </c>
      <c r="BS18" t="s">
        <v>272</v>
      </c>
      <c r="BT18" t="str">
        <f>HYPERLINK("https%3A%2F%2Fwww.webofscience.com%2Fwos%2Fwoscc%2Ffull-record%2FWOS:000905561600001","View Full Record in Web of Science")</f>
        <v>View Full Record in Web of Science</v>
      </c>
    </row>
    <row r="19" spans="1:72" ht="12.75">
      <c r="A19" t="s">
        <v>72</v>
      </c>
      <c r="B19" t="s">
        <v>273</v>
      </c>
      <c r="F19" t="s">
        <v>274</v>
      </c>
      <c r="I19" t="s">
        <v>275</v>
      </c>
      <c r="J19" t="s">
        <v>276</v>
      </c>
      <c r="N19" t="s">
        <v>78</v>
      </c>
      <c r="V19" t="s">
        <v>277</v>
      </c>
      <c r="W19" t="s">
        <v>278</v>
      </c>
      <c r="X19" t="s">
        <v>279</v>
      </c>
      <c r="Y19" t="s">
        <v>280</v>
      </c>
      <c r="Z19" t="s">
        <v>153</v>
      </c>
      <c r="AH19">
        <v>30</v>
      </c>
      <c r="AI19">
        <v>30</v>
      </c>
      <c r="AU19">
        <v>2017</v>
      </c>
      <c r="AV19">
        <v>22</v>
      </c>
      <c r="AW19">
        <v>4</v>
      </c>
      <c r="BB19">
        <v>280</v>
      </c>
      <c r="BC19">
        <v>285</v>
      </c>
      <c r="BE19" t="s">
        <v>281</v>
      </c>
      <c r="BF19" t="str">
        <f>HYPERLINK("http://dx.doi.org/10.1080/13625187.2017.1355454","http://dx.doi.org/10.1080/13625187.2017.1355454")</f>
        <v>http://dx.doi.org/10.1080/13625187.2017.1355454</v>
      </c>
      <c r="BR19" t="s">
        <v>88</v>
      </c>
      <c r="BS19" t="s">
        <v>282</v>
      </c>
      <c r="BT19" t="str">
        <f>HYPERLINK("https%3A%2F%2Fwww.webofscience.com%2Fwos%2Fwoscc%2Ffull-record%2FWOS:000410863400007","View Full Record in Web of Science")</f>
        <v>View Full Record in Web of Science</v>
      </c>
    </row>
    <row r="20" spans="1:72" ht="12.75">
      <c r="A20" t="s">
        <v>72</v>
      </c>
      <c r="B20" t="s">
        <v>283</v>
      </c>
      <c r="F20" t="s">
        <v>284</v>
      </c>
      <c r="I20" t="s">
        <v>285</v>
      </c>
      <c r="J20" t="s">
        <v>286</v>
      </c>
      <c r="N20" t="s">
        <v>78</v>
      </c>
      <c r="V20" t="s">
        <v>287</v>
      </c>
      <c r="W20" t="s">
        <v>288</v>
      </c>
      <c r="X20" t="s">
        <v>289</v>
      </c>
      <c r="Y20" t="s">
        <v>290</v>
      </c>
      <c r="AH20">
        <v>0</v>
      </c>
      <c r="AI20">
        <v>0</v>
      </c>
      <c r="AT20" t="s">
        <v>291</v>
      </c>
      <c r="AU20">
        <v>2022</v>
      </c>
      <c r="AV20">
        <v>13</v>
      </c>
      <c r="AW20">
        <v>2</v>
      </c>
      <c r="BB20">
        <v>228</v>
      </c>
      <c r="BC20">
        <v>233</v>
      </c>
      <c r="BR20" t="s">
        <v>88</v>
      </c>
      <c r="BS20" t="s">
        <v>292</v>
      </c>
      <c r="BT20" t="str">
        <f>HYPERLINK("https%3A%2F%2Fwww.webofscience.com%2Fwos%2Fwoscc%2Ffull-record%2FWOS:000798623700001","View Full Record in Web of Science")</f>
        <v>View Full Record in Web of Science</v>
      </c>
    </row>
    <row r="21" spans="1:72" ht="12.75">
      <c r="A21" t="s">
        <v>72</v>
      </c>
      <c r="B21" t="s">
        <v>293</v>
      </c>
      <c r="F21" t="s">
        <v>294</v>
      </c>
      <c r="I21" t="s">
        <v>295</v>
      </c>
      <c r="J21" t="s">
        <v>296</v>
      </c>
      <c r="N21" t="s">
        <v>78</v>
      </c>
      <c r="V21" t="s">
        <v>297</v>
      </c>
      <c r="W21" t="s">
        <v>298</v>
      </c>
      <c r="X21" t="s">
        <v>299</v>
      </c>
      <c r="Y21" t="s">
        <v>300</v>
      </c>
      <c r="Z21" t="s">
        <v>301</v>
      </c>
      <c r="AH21">
        <v>6</v>
      </c>
      <c r="AI21">
        <v>6</v>
      </c>
      <c r="AT21" t="s">
        <v>302</v>
      </c>
      <c r="AU21">
        <v>2021</v>
      </c>
      <c r="AV21">
        <v>46</v>
      </c>
      <c r="AW21">
        <v>6</v>
      </c>
      <c r="BB21">
        <v>462</v>
      </c>
      <c r="BC21">
        <v>470</v>
      </c>
      <c r="BE21" t="s">
        <v>303</v>
      </c>
      <c r="BF21" t="str">
        <f>HYPERLINK("http://dx.doi.org/10.1016/j.jhsa.2021.01.027","http://dx.doi.org/10.1016/j.jhsa.2021.01.027")</f>
        <v>http://dx.doi.org/10.1016/j.jhsa.2021.01.027</v>
      </c>
      <c r="BH21" t="s">
        <v>304</v>
      </c>
      <c r="BR21" t="s">
        <v>88</v>
      </c>
      <c r="BS21" t="s">
        <v>305</v>
      </c>
      <c r="BT21" t="str">
        <f>HYPERLINK("https%3A%2F%2Fwww.webofscience.com%2Fwos%2Fwoscc%2Ffull-record%2FWOS:000658245800003","View Full Record in Web of Science")</f>
        <v>View Full Record in Web of Science</v>
      </c>
    </row>
    <row r="22" spans="1:72" ht="12.75">
      <c r="A22" t="s">
        <v>72</v>
      </c>
      <c r="B22" t="s">
        <v>306</v>
      </c>
      <c r="F22" t="s">
        <v>307</v>
      </c>
      <c r="I22" t="s">
        <v>308</v>
      </c>
      <c r="J22" t="s">
        <v>309</v>
      </c>
      <c r="N22" t="s">
        <v>78</v>
      </c>
      <c r="V22" t="s">
        <v>310</v>
      </c>
      <c r="W22" t="s">
        <v>311</v>
      </c>
      <c r="X22" t="s">
        <v>312</v>
      </c>
      <c r="Y22" t="s">
        <v>313</v>
      </c>
      <c r="Z22" t="s">
        <v>314</v>
      </c>
      <c r="AH22">
        <v>1</v>
      </c>
      <c r="AI22">
        <v>1</v>
      </c>
      <c r="AT22" t="s">
        <v>315</v>
      </c>
      <c r="AU22">
        <v>2021</v>
      </c>
      <c r="AV22">
        <v>57</v>
      </c>
      <c r="AW22">
        <v>1</v>
      </c>
      <c r="BD22">
        <v>89</v>
      </c>
      <c r="BE22" t="s">
        <v>316</v>
      </c>
      <c r="BF22" t="str">
        <f>HYPERLINK("http://dx.doi.org/10.1186/s41983-021-00338-9","http://dx.doi.org/10.1186/s41983-021-00338-9")</f>
        <v>http://dx.doi.org/10.1186/s41983-021-00338-9</v>
      </c>
      <c r="BR22" t="s">
        <v>88</v>
      </c>
      <c r="BS22" t="s">
        <v>317</v>
      </c>
      <c r="BT22" t="str">
        <f>HYPERLINK("https%3A%2F%2Fwww.webofscience.com%2Fwos%2Fwoscc%2Ffull-record%2FWOS:000671306800004","View Full Record in Web of Science")</f>
        <v>View Full Record in Web of Science</v>
      </c>
    </row>
    <row r="23" spans="1:72" ht="12.75">
      <c r="A23" t="s">
        <v>72</v>
      </c>
      <c r="B23" t="s">
        <v>318</v>
      </c>
      <c r="F23" t="s">
        <v>319</v>
      </c>
      <c r="I23" t="s">
        <v>320</v>
      </c>
      <c r="J23" t="s">
        <v>321</v>
      </c>
      <c r="N23" t="s">
        <v>78</v>
      </c>
      <c r="V23" t="s">
        <v>322</v>
      </c>
      <c r="W23" t="s">
        <v>323</v>
      </c>
      <c r="X23" t="s">
        <v>324</v>
      </c>
      <c r="Y23" t="s">
        <v>325</v>
      </c>
      <c r="Z23" t="s">
        <v>326</v>
      </c>
      <c r="AH23">
        <v>10</v>
      </c>
      <c r="AI23">
        <v>10</v>
      </c>
      <c r="AT23" t="s">
        <v>256</v>
      </c>
      <c r="AU23">
        <v>2021</v>
      </c>
      <c r="AV23">
        <v>18</v>
      </c>
      <c r="AW23">
        <v>3</v>
      </c>
      <c r="BB23">
        <v>729</v>
      </c>
      <c r="BC23">
        <v>738</v>
      </c>
      <c r="BE23" t="s">
        <v>327</v>
      </c>
      <c r="BF23" t="str">
        <f>HYPERLINK("http://dx.doi.org/10.1007/s13738-020-02065-z","http://dx.doi.org/10.1007/s13738-020-02065-z")</f>
        <v>http://dx.doi.org/10.1007/s13738-020-02065-z</v>
      </c>
      <c r="BH23" t="s">
        <v>328</v>
      </c>
      <c r="BR23" t="s">
        <v>88</v>
      </c>
      <c r="BS23" t="s">
        <v>329</v>
      </c>
      <c r="BT23" t="str">
        <f>HYPERLINK("https%3A%2F%2Fwww.webofscience.com%2Fwos%2Fwoscc%2Ffull-record%2FWOS:000572870800002","View Full Record in Web of Science")</f>
        <v>View Full Record in Web of Science</v>
      </c>
    </row>
    <row r="24" spans="1:72" ht="12.75">
      <c r="A24" t="s">
        <v>72</v>
      </c>
      <c r="B24" t="s">
        <v>330</v>
      </c>
      <c r="F24" t="s">
        <v>331</v>
      </c>
      <c r="I24" t="s">
        <v>332</v>
      </c>
      <c r="J24" t="s">
        <v>333</v>
      </c>
      <c r="N24" t="s">
        <v>78</v>
      </c>
      <c r="V24" t="s">
        <v>334</v>
      </c>
      <c r="W24" t="s">
        <v>335</v>
      </c>
      <c r="X24" t="s">
        <v>336</v>
      </c>
      <c r="Y24" t="s">
        <v>337</v>
      </c>
      <c r="Z24" t="s">
        <v>338</v>
      </c>
      <c r="AH24">
        <v>5</v>
      </c>
      <c r="AI24">
        <v>5</v>
      </c>
      <c r="AT24" t="s">
        <v>84</v>
      </c>
      <c r="AU24">
        <v>2020</v>
      </c>
      <c r="AV24">
        <v>44</v>
      </c>
      <c r="AW24">
        <v>11</v>
      </c>
      <c r="BB24">
        <v>2385</v>
      </c>
      <c r="BC24">
        <v>2393</v>
      </c>
      <c r="BE24" t="s">
        <v>339</v>
      </c>
      <c r="BF24" t="str">
        <f>HYPERLINK("http://dx.doi.org/10.1007/s00264-020-04730-7","http://dx.doi.org/10.1007/s00264-020-04730-7")</f>
        <v>http://dx.doi.org/10.1007/s00264-020-04730-7</v>
      </c>
      <c r="BH24" t="s">
        <v>340</v>
      </c>
      <c r="BR24" t="s">
        <v>88</v>
      </c>
      <c r="BS24" t="s">
        <v>341</v>
      </c>
      <c r="BT24" t="str">
        <f>HYPERLINK("https%3A%2F%2Fwww.webofscience.com%2Fwos%2Fwoscc%2Ffull-record%2FWOS:000549785900001","View Full Record in Web of Science")</f>
        <v>View Full Record in Web of Science</v>
      </c>
    </row>
    <row r="25" spans="1:72" ht="12.75">
      <c r="A25" t="s">
        <v>72</v>
      </c>
      <c r="B25" t="s">
        <v>342</v>
      </c>
      <c r="F25" t="s">
        <v>343</v>
      </c>
      <c r="I25" t="s">
        <v>344</v>
      </c>
      <c r="J25" t="s">
        <v>172</v>
      </c>
      <c r="N25" t="s">
        <v>78</v>
      </c>
      <c r="V25" t="s">
        <v>345</v>
      </c>
      <c r="W25" t="s">
        <v>346</v>
      </c>
      <c r="X25" t="s">
        <v>347</v>
      </c>
      <c r="Y25" t="s">
        <v>348</v>
      </c>
      <c r="Z25" t="s">
        <v>326</v>
      </c>
      <c r="AH25">
        <v>8</v>
      </c>
      <c r="AI25">
        <v>8</v>
      </c>
      <c r="AT25" t="s">
        <v>349</v>
      </c>
      <c r="AU25">
        <v>2021</v>
      </c>
      <c r="AV25">
        <v>11</v>
      </c>
      <c r="AW25">
        <v>14</v>
      </c>
      <c r="BB25">
        <v>8055</v>
      </c>
      <c r="BC25">
        <v>8064</v>
      </c>
      <c r="BE25" t="s">
        <v>350</v>
      </c>
      <c r="BF25" t="str">
        <f>HYPERLINK("http://dx.doi.org/10.1039/d0ra10324a","http://dx.doi.org/10.1039/d0ra10324a")</f>
        <v>http://dx.doi.org/10.1039/d0ra10324a</v>
      </c>
      <c r="BR25" t="s">
        <v>88</v>
      </c>
      <c r="BS25" t="s">
        <v>351</v>
      </c>
      <c r="BT25" t="str">
        <f>HYPERLINK("https%3A%2F%2Fwww.webofscience.com%2Fwos%2Fwoscc%2Ffull-record%2FWOS:000622073000030","View Full Record in Web of Science")</f>
        <v>View Full Record in Web of Science</v>
      </c>
    </row>
    <row r="26" spans="1:72" ht="12.75">
      <c r="A26" t="s">
        <v>72</v>
      </c>
      <c r="B26" t="s">
        <v>352</v>
      </c>
      <c r="F26" t="s">
        <v>353</v>
      </c>
      <c r="I26" t="s">
        <v>354</v>
      </c>
      <c r="J26" t="s">
        <v>355</v>
      </c>
      <c r="N26" t="s">
        <v>78</v>
      </c>
      <c r="V26" t="s">
        <v>356</v>
      </c>
      <c r="W26" t="s">
        <v>357</v>
      </c>
      <c r="X26" t="s">
        <v>358</v>
      </c>
      <c r="Y26" t="s">
        <v>359</v>
      </c>
      <c r="Z26" t="s">
        <v>360</v>
      </c>
      <c r="AH26">
        <v>9</v>
      </c>
      <c r="AI26">
        <v>9</v>
      </c>
      <c r="AT26" t="s">
        <v>122</v>
      </c>
      <c r="AU26">
        <v>2018</v>
      </c>
      <c r="AV26">
        <v>56</v>
      </c>
      <c r="AW26">
        <v>12</v>
      </c>
      <c r="BB26">
        <v>36</v>
      </c>
      <c r="BC26">
        <v>46</v>
      </c>
      <c r="BE26" t="s">
        <v>361</v>
      </c>
      <c r="BF26" t="str">
        <f>HYPERLINK("http://dx.doi.org/10.3928/02793695-20180612-02","http://dx.doi.org/10.3928/02793695-20180612-02")</f>
        <v>http://dx.doi.org/10.3928/02793695-20180612-02</v>
      </c>
      <c r="BR26" t="s">
        <v>88</v>
      </c>
      <c r="BS26" t="s">
        <v>362</v>
      </c>
      <c r="BT26" t="str">
        <f>HYPERLINK("https%3A%2F%2Fwww.webofscience.com%2Fwos%2Fwoscc%2Ffull-record%2FWOS:000451808400007","View Full Record in Web of Science")</f>
        <v>View Full Record in Web of Science</v>
      </c>
    </row>
    <row r="27" spans="1:72" ht="12.75">
      <c r="A27" t="s">
        <v>72</v>
      </c>
      <c r="B27" t="s">
        <v>363</v>
      </c>
      <c r="F27" t="s">
        <v>364</v>
      </c>
      <c r="I27" t="s">
        <v>365</v>
      </c>
      <c r="J27" t="s">
        <v>366</v>
      </c>
      <c r="N27" t="s">
        <v>78</v>
      </c>
      <c r="V27" t="s">
        <v>367</v>
      </c>
      <c r="W27" t="s">
        <v>368</v>
      </c>
      <c r="X27" t="s">
        <v>369</v>
      </c>
      <c r="Y27" t="s">
        <v>370</v>
      </c>
      <c r="Z27" t="s">
        <v>371</v>
      </c>
      <c r="AH27">
        <v>7</v>
      </c>
      <c r="AI27">
        <v>7</v>
      </c>
      <c r="AT27" t="s">
        <v>291</v>
      </c>
      <c r="AU27">
        <v>2022</v>
      </c>
      <c r="AV27">
        <v>9</v>
      </c>
      <c r="AW27">
        <v>2</v>
      </c>
      <c r="BD27">
        <v>49</v>
      </c>
      <c r="BE27" t="s">
        <v>372</v>
      </c>
      <c r="BF27" t="str">
        <f>HYPERLINK("http://dx.doi.org/10.3390/separations9020049","http://dx.doi.org/10.3390/separations9020049")</f>
        <v>http://dx.doi.org/10.3390/separations9020049</v>
      </c>
      <c r="BR27" t="s">
        <v>88</v>
      </c>
      <c r="BS27" t="s">
        <v>373</v>
      </c>
      <c r="BT27" t="str">
        <f>HYPERLINK("https%3A%2F%2Fwww.webofscience.com%2Fwos%2Fwoscc%2Ffull-record%2FWOS:000769071800001","View Full Record in Web of Science")</f>
        <v>View Full Record in Web of Science</v>
      </c>
    </row>
    <row r="28" spans="1:72" ht="12.75">
      <c r="A28" t="s">
        <v>72</v>
      </c>
      <c r="B28" t="s">
        <v>374</v>
      </c>
      <c r="F28" t="s">
        <v>375</v>
      </c>
      <c r="I28" t="s">
        <v>376</v>
      </c>
      <c r="J28" t="s">
        <v>355</v>
      </c>
      <c r="N28" t="s">
        <v>78</v>
      </c>
      <c r="V28" t="s">
        <v>377</v>
      </c>
      <c r="W28" t="s">
        <v>378</v>
      </c>
      <c r="X28" t="s">
        <v>379</v>
      </c>
      <c r="Y28" t="s">
        <v>380</v>
      </c>
      <c r="Z28" t="s">
        <v>200</v>
      </c>
      <c r="AH28">
        <v>1</v>
      </c>
      <c r="AI28">
        <v>1</v>
      </c>
      <c r="AT28" t="s">
        <v>166</v>
      </c>
      <c r="AU28">
        <v>2020</v>
      </c>
      <c r="AV28">
        <v>58</v>
      </c>
      <c r="AW28">
        <v>7</v>
      </c>
      <c r="BB28">
        <v>42</v>
      </c>
      <c r="BC28">
        <v>51</v>
      </c>
      <c r="BE28" t="s">
        <v>381</v>
      </c>
      <c r="BF28" t="str">
        <f>HYPERLINK("http://dx.doi.org/10.3928/02793695-20200506-05","http://dx.doi.org/10.3928/02793695-20200506-05")</f>
        <v>http://dx.doi.org/10.3928/02793695-20200506-05</v>
      </c>
      <c r="BR28" t="s">
        <v>88</v>
      </c>
      <c r="BS28" t="s">
        <v>382</v>
      </c>
      <c r="BT28" t="str">
        <f>HYPERLINK("https%3A%2F%2Fwww.webofscience.com%2Fwos%2Fwoscc%2Ffull-record%2FWOS:000561028700007","View Full Record in Web of Science")</f>
        <v>View Full Record in Web of Science</v>
      </c>
    </row>
    <row r="29" spans="1:72" ht="12.75">
      <c r="A29" t="s">
        <v>72</v>
      </c>
      <c r="B29" t="s">
        <v>383</v>
      </c>
      <c r="F29" t="s">
        <v>384</v>
      </c>
      <c r="I29" t="s">
        <v>385</v>
      </c>
      <c r="J29" t="s">
        <v>386</v>
      </c>
      <c r="N29" t="s">
        <v>78</v>
      </c>
      <c r="V29" t="s">
        <v>387</v>
      </c>
      <c r="W29" t="s">
        <v>388</v>
      </c>
      <c r="X29" t="s">
        <v>389</v>
      </c>
      <c r="Y29" t="s">
        <v>390</v>
      </c>
      <c r="Z29" t="s">
        <v>391</v>
      </c>
      <c r="AH29">
        <v>1</v>
      </c>
      <c r="AI29">
        <v>1</v>
      </c>
      <c r="AT29" t="s">
        <v>392</v>
      </c>
      <c r="AU29">
        <v>2023</v>
      </c>
      <c r="AV29">
        <v>33</v>
      </c>
      <c r="AW29">
        <v>5</v>
      </c>
      <c r="BB29">
        <v>349</v>
      </c>
      <c r="BC29">
        <v>363</v>
      </c>
      <c r="BE29" t="s">
        <v>393</v>
      </c>
      <c r="BF29" t="str">
        <f>HYPERLINK("http://dx.doi.org/10.1080/15376516.2022.2137872","http://dx.doi.org/10.1080/15376516.2022.2137872")</f>
        <v>http://dx.doi.org/10.1080/15376516.2022.2137872</v>
      </c>
      <c r="BH29" t="s">
        <v>394</v>
      </c>
      <c r="BR29" t="s">
        <v>88</v>
      </c>
      <c r="BS29" t="s">
        <v>395</v>
      </c>
      <c r="BT29" t="str">
        <f>HYPERLINK("https%3A%2F%2Fwww.webofscience.com%2Fwos%2Fwoscc%2Ffull-record%2FWOS:000878531500001","View Full Record in Web of Science")</f>
        <v>View Full Record in Web of Science</v>
      </c>
    </row>
    <row r="30" spans="1:72" ht="12.75">
      <c r="A30" t="s">
        <v>72</v>
      </c>
      <c r="B30" t="s">
        <v>396</v>
      </c>
      <c r="F30" t="s">
        <v>397</v>
      </c>
      <c r="I30" t="s">
        <v>398</v>
      </c>
      <c r="J30" t="s">
        <v>219</v>
      </c>
      <c r="N30" t="s">
        <v>399</v>
      </c>
      <c r="V30" t="s">
        <v>400</v>
      </c>
      <c r="W30" t="s">
        <v>401</v>
      </c>
      <c r="X30" t="s">
        <v>402</v>
      </c>
      <c r="Y30" t="s">
        <v>403</v>
      </c>
      <c r="Z30" t="s">
        <v>404</v>
      </c>
      <c r="AH30">
        <v>0</v>
      </c>
      <c r="AI30">
        <v>0</v>
      </c>
      <c r="AT30" t="s">
        <v>405</v>
      </c>
      <c r="AU30">
        <v>2022</v>
      </c>
      <c r="BE30" t="s">
        <v>406</v>
      </c>
      <c r="BF30" t="str">
        <f>HYPERLINK("http://dx.doi.org/10.1002/ijgo.14157","http://dx.doi.org/10.1002/ijgo.14157")</f>
        <v>http://dx.doi.org/10.1002/ijgo.14157</v>
      </c>
      <c r="BH30" t="s">
        <v>407</v>
      </c>
      <c r="BR30" t="s">
        <v>88</v>
      </c>
      <c r="BS30" t="s">
        <v>408</v>
      </c>
      <c r="BT30" t="str">
        <f>HYPERLINK("https%3A%2F%2Fwww.webofscience.com%2Fwos%2Fwoscc%2Ffull-record%2FWOS:000793748700001","View Full Record in Web of Science")</f>
        <v>View Full Record in Web of Science</v>
      </c>
    </row>
    <row r="31" spans="1:72" ht="12.75">
      <c r="A31" t="s">
        <v>72</v>
      </c>
      <c r="B31" t="s">
        <v>409</v>
      </c>
      <c r="F31" t="s">
        <v>410</v>
      </c>
      <c r="I31" t="s">
        <v>411</v>
      </c>
      <c r="J31" t="s">
        <v>412</v>
      </c>
      <c r="N31" t="s">
        <v>78</v>
      </c>
      <c r="V31" t="s">
        <v>413</v>
      </c>
      <c r="W31" t="s">
        <v>414</v>
      </c>
      <c r="X31" t="s">
        <v>415</v>
      </c>
      <c r="Y31" t="s">
        <v>416</v>
      </c>
      <c r="Z31" t="s">
        <v>417</v>
      </c>
      <c r="AH31">
        <v>6</v>
      </c>
      <c r="AI31">
        <v>6</v>
      </c>
      <c r="AT31" t="s">
        <v>256</v>
      </c>
      <c r="AU31">
        <v>2022</v>
      </c>
      <c r="AV31">
        <v>147</v>
      </c>
      <c r="BD31">
        <v>112639</v>
      </c>
      <c r="BE31" t="s">
        <v>418</v>
      </c>
      <c r="BF31" t="str">
        <f>HYPERLINK("http://dx.doi.org/10.1016/j.biopha.2022.112639","http://dx.doi.org/10.1016/j.biopha.2022.112639")</f>
        <v>http://dx.doi.org/10.1016/j.biopha.2022.112639</v>
      </c>
      <c r="BH31" t="s">
        <v>258</v>
      </c>
      <c r="BR31" t="s">
        <v>88</v>
      </c>
      <c r="BS31" t="s">
        <v>419</v>
      </c>
      <c r="BT31" t="str">
        <f>HYPERLINK("https%3A%2F%2Fwww.webofscience.com%2Fwos%2Fwoscc%2Ffull-record%2FWOS:000744590600006","View Full Record in Web of Science")</f>
        <v>View Full Record in Web of Science</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dr.heba</dc:creator>
  <cp:keywords/>
  <dc:description/>
  <cp:lastModifiedBy>-----</cp:lastModifiedBy>
  <dcterms:created xsi:type="dcterms:W3CDTF">2023-12-11T09:52:21Z</dcterms:created>
  <dcterms:modified xsi:type="dcterms:W3CDTF">2023-12-11T09:52:22Z</dcterms:modified>
  <cp:category/>
  <cp:version/>
  <cp:contentType/>
  <cp:contentStatus/>
</cp:coreProperties>
</file>